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14th House of Representatives" sheetId="1" r:id="rId3"/>
    <sheet state="visible" name="114th Senate" sheetId="2" r:id="rId4"/>
    <sheet state="visible" name="Vacancies" sheetId="3" r:id="rId5"/>
    <sheet state="visible" name="Notes" sheetId="4" r:id="rId6"/>
  </sheets>
  <definedNames/>
  <calcPr/>
</workbook>
</file>

<file path=xl/sharedStrings.xml><?xml version="1.0" encoding="utf-8"?>
<sst xmlns="http://schemas.openxmlformats.org/spreadsheetml/2006/main" count="4094" uniqueCount="2947">
  <si>
    <t>Constituency</t>
  </si>
  <si>
    <t>State</t>
  </si>
  <si>
    <t>District</t>
  </si>
  <si>
    <t>Code</t>
  </si>
  <si>
    <t>Member of Congress</t>
  </si>
  <si>
    <t>Representative</t>
  </si>
  <si>
    <t>Class</t>
  </si>
  <si>
    <t>Pronunciation</t>
  </si>
  <si>
    <t>Born</t>
  </si>
  <si>
    <t>Religion</t>
  </si>
  <si>
    <t>Senator</t>
  </si>
  <si>
    <t>First</t>
  </si>
  <si>
    <t>Elected / Appointed</t>
  </si>
  <si>
    <t>2014 US House</t>
  </si>
  <si>
    <t>Vacancy</t>
  </si>
  <si>
    <t>2014 House</t>
  </si>
  <si>
    <t>Cook PVI</t>
  </si>
  <si>
    <t>2014 Two-Party</t>
  </si>
  <si>
    <t>2012 President</t>
  </si>
  <si>
    <t>2008 President</t>
  </si>
  <si>
    <t>Last Election</t>
  </si>
  <si>
    <t>Last, Two-Party</t>
  </si>
  <si>
    <t>2012 Two-Party</t>
  </si>
  <si>
    <t>2010 Census Adult Pop. Demographics</t>
  </si>
  <si>
    <t>Last Election Result</t>
  </si>
  <si>
    <t>2012 Presidential Election</t>
  </si>
  <si>
    <t>Special Elections</t>
  </si>
  <si>
    <t>2014 House Vote</t>
  </si>
  <si>
    <t>2008 Presidential Election</t>
  </si>
  <si>
    <t>2012 House Vote</t>
  </si>
  <si>
    <t>Total Population Demographics</t>
  </si>
  <si>
    <t>First Name</t>
  </si>
  <si>
    <t>Voting Age Population Demographics (18+)</t>
  </si>
  <si>
    <t>1=2012</t>
  </si>
  <si>
    <t>Last Name</t>
  </si>
  <si>
    <t>2=2014</t>
  </si>
  <si>
    <t>Phonetic</t>
  </si>
  <si>
    <t>IPA</t>
  </si>
  <si>
    <t>3=2016</t>
  </si>
  <si>
    <t>Date</t>
  </si>
  <si>
    <t>Cause</t>
  </si>
  <si>
    <t>Dem</t>
  </si>
  <si>
    <t>Rep</t>
  </si>
  <si>
    <t>Obama</t>
  </si>
  <si>
    <t>Romney</t>
  </si>
  <si>
    <t>12PVI</t>
  </si>
  <si>
    <t>Total</t>
  </si>
  <si>
    <t>McCain</t>
  </si>
  <si>
    <t>08PVI</t>
  </si>
  <si>
    <t>White</t>
  </si>
  <si>
    <t>Black</t>
  </si>
  <si>
    <t>Hisp.</t>
  </si>
  <si>
    <t>Other</t>
  </si>
  <si>
    <t>Downballot Avg</t>
  </si>
  <si>
    <t>Partisan Voting Index</t>
  </si>
  <si>
    <t>raw12PVI</t>
  </si>
  <si>
    <t>Downballot Average</t>
  </si>
  <si>
    <t>Hawaii 1st</t>
  </si>
  <si>
    <t>Asian</t>
  </si>
  <si>
    <t>Native</t>
  </si>
  <si>
    <t>raw CPVI</t>
  </si>
  <si>
    <t>HI-01</t>
  </si>
  <si>
    <t>raw08PVI</t>
  </si>
  <si>
    <t>White (NH)</t>
  </si>
  <si>
    <t>Mark</t>
  </si>
  <si>
    <t>Black (NH)</t>
  </si>
  <si>
    <t>Hispanic</t>
  </si>
  <si>
    <t xml:space="preserve"> Asian and Pacific Islander (NH)</t>
  </si>
  <si>
    <t>Native American (NH)</t>
  </si>
  <si>
    <t>Other (NH)</t>
  </si>
  <si>
    <t>Takai</t>
  </si>
  <si>
    <t>Hispanic (any race)</t>
  </si>
  <si>
    <t>Asian and Pacific Islander (NH)</t>
  </si>
  <si>
    <t>Alabama</t>
  </si>
  <si>
    <t>(MARK tuh-KAI)</t>
  </si>
  <si>
    <t>/mɑɹk tə.'kaɪ/</t>
  </si>
  <si>
    <t>Jeff</t>
  </si>
  <si>
    <t>Sessions</t>
  </si>
  <si>
    <t>Christian</t>
  </si>
  <si>
    <t>(JEFF SESH-uhnz)</t>
  </si>
  <si>
    <t>/dʒɛf 'sɛ.ʃənz/</t>
  </si>
  <si>
    <t>Methodist</t>
  </si>
  <si>
    <t>Death</t>
  </si>
  <si>
    <t>Elected</t>
  </si>
  <si>
    <t>2012 raw</t>
  </si>
  <si>
    <t>Two-Party Vote</t>
  </si>
  <si>
    <t>Nationwide</t>
  </si>
  <si>
    <t>USA</t>
  </si>
  <si>
    <t>Barack</t>
  </si>
  <si>
    <t>(buh-RAHK oh-BAH-muh)</t>
  </si>
  <si>
    <t>/bə.'ɹɑk oʊ.'bɑ.mə/</t>
  </si>
  <si>
    <t>Even</t>
  </si>
  <si>
    <t>Illinois 18th</t>
  </si>
  <si>
    <t>IL-18</t>
  </si>
  <si>
    <t>Aaron</t>
  </si>
  <si>
    <t>Schock</t>
  </si>
  <si>
    <t>Richard</t>
  </si>
  <si>
    <t>Shelby</t>
  </si>
  <si>
    <t>(RICH-erd SHELL-bee)</t>
  </si>
  <si>
    <t>/'ɹɪ.tʃəɹd 'ʃɛl.bi/</t>
  </si>
  <si>
    <t>Presbyterian</t>
  </si>
  <si>
    <t>(AIR-uhn SHAHK)</t>
  </si>
  <si>
    <t>/'ɛ.ɹən ʃɑk/</t>
  </si>
  <si>
    <t>Baptist</t>
  </si>
  <si>
    <t>Resigned - Corruption scandal</t>
  </si>
  <si>
    <t>Alaska</t>
  </si>
  <si>
    <t>Dan</t>
  </si>
  <si>
    <t>Sullivan</t>
  </si>
  <si>
    <t>(DAN SUHL-ih-vuhn)</t>
  </si>
  <si>
    <t>/dæn 'sʌ.lɪ.vən/</t>
  </si>
  <si>
    <t>Roman Catholic</t>
  </si>
  <si>
    <t>Kentucky 1st</t>
  </si>
  <si>
    <t>KY-01</t>
  </si>
  <si>
    <t>Ed</t>
  </si>
  <si>
    <t>Whitfield</t>
  </si>
  <si>
    <t>(ED WITT-feeld)</t>
  </si>
  <si>
    <t>/ɛd 'wɪt.fild/</t>
  </si>
  <si>
    <t>Resigned - To avoid House ethics investigation and was already retiring</t>
  </si>
  <si>
    <t>Mississippi 1st</t>
  </si>
  <si>
    <t>MS-01</t>
  </si>
  <si>
    <t>Alan</t>
  </si>
  <si>
    <t>Nunnelee</t>
  </si>
  <si>
    <t>Lisa</t>
  </si>
  <si>
    <t>Murkowski</t>
  </si>
  <si>
    <t>(LEE-suh mer-COW-skee)</t>
  </si>
  <si>
    <t>/'li.sə məɹ.'kɔ.ski/</t>
  </si>
  <si>
    <t>2002*</t>
  </si>
  <si>
    <t>(AL-en NUHN-lee)</t>
  </si>
  <si>
    <t>/'æ.lɛn 'nʌn.li/</t>
  </si>
  <si>
    <t>Southern Baptist</t>
  </si>
  <si>
    <t>New York 11th</t>
  </si>
  <si>
    <t>NY-11</t>
  </si>
  <si>
    <t>Michael</t>
  </si>
  <si>
    <t>Grimm</t>
  </si>
  <si>
    <t>(MIKE-uhl GRIMM)</t>
  </si>
  <si>
    <t>/'maɪ.kəl gɹɪm/</t>
  </si>
  <si>
    <t>Resigned - Indicted for felonies from time prior to office</t>
  </si>
  <si>
    <t>Arizona</t>
  </si>
  <si>
    <t>Flake</t>
  </si>
  <si>
    <t>(JEFF FLAYK)</t>
  </si>
  <si>
    <t>/dʒɛf fleɪk/</t>
  </si>
  <si>
    <t>Ohio 8th</t>
  </si>
  <si>
    <t>OH-08</t>
  </si>
  <si>
    <t>John</t>
  </si>
  <si>
    <t>Boehner</t>
  </si>
  <si>
    <t>(JAHN BAY-ner)</t>
  </si>
  <si>
    <t>/dʒɑn 'beɪ.nəɹ/</t>
  </si>
  <si>
    <t>Resigned - Forced out as party leader</t>
  </si>
  <si>
    <t>R+</t>
  </si>
  <si>
    <t>(JAHN muh-KAYN)</t>
  </si>
  <si>
    <t>/dʒɑn mə.'keɪn/</t>
  </si>
  <si>
    <t>Mormon</t>
  </si>
  <si>
    <t>Pennsylvania 2nd</t>
  </si>
  <si>
    <t>PA-02</t>
  </si>
  <si>
    <t>Chaka</t>
  </si>
  <si>
    <t>Statewide</t>
  </si>
  <si>
    <t>Fattah</t>
  </si>
  <si>
    <t>(SHAH-kuh fuh-TAH)</t>
  </si>
  <si>
    <t>Arkansas</t>
  </si>
  <si>
    <t>Tom</t>
  </si>
  <si>
    <t>Cotton</t>
  </si>
  <si>
    <t>(TAHM KAH-tn)</t>
  </si>
  <si>
    <t>/tɑm 'kɑ.ʔn/</t>
  </si>
  <si>
    <t>/'ʃɑ.kə fə.'tɑ/</t>
  </si>
  <si>
    <t>Resigned - Convicted of corruption</t>
  </si>
  <si>
    <t>Boozman</t>
  </si>
  <si>
    <t>(JAHN BOHZ-muhn)</t>
  </si>
  <si>
    <t>/dʒɑn 'boʊz.mən/</t>
  </si>
  <si>
    <t>Alabama 1st</t>
  </si>
  <si>
    <t>California</t>
  </si>
  <si>
    <t>AL-01</t>
  </si>
  <si>
    <t>Dianne</t>
  </si>
  <si>
    <t>Feinstein</t>
  </si>
  <si>
    <t>(DIE-ann FINE-stine)</t>
  </si>
  <si>
    <t>/'daɪ.æn 'faɪn.staɪn/</t>
  </si>
  <si>
    <t>Jewish</t>
  </si>
  <si>
    <t>D+</t>
  </si>
  <si>
    <t>Bradley</t>
  </si>
  <si>
    <t>Byrne</t>
  </si>
  <si>
    <t>(BRADD-lee BURN)</t>
  </si>
  <si>
    <t>/'bɹæd.li bɜɹn/</t>
  </si>
  <si>
    <t>Episcopalian</t>
  </si>
  <si>
    <t>2013*</t>
  </si>
  <si>
    <t>Barbara</t>
  </si>
  <si>
    <t>Boxer</t>
  </si>
  <si>
    <t>(BAR-bruh BAHK-ser)</t>
  </si>
  <si>
    <t>/'bɑɹ.bɹə 'bɑk.sɹ/</t>
  </si>
  <si>
    <t>Colorado</t>
  </si>
  <si>
    <t>Cory</t>
  </si>
  <si>
    <t>Gardner</t>
  </si>
  <si>
    <t>(CORE-ee GAHRD-ner)</t>
  </si>
  <si>
    <t>/'kɔɹ.i 'gɑɹd.nəɹ/</t>
  </si>
  <si>
    <t>Lutheran</t>
  </si>
  <si>
    <t>Bennet</t>
  </si>
  <si>
    <t>(MAHY-kuhl BEN-ett)</t>
  </si>
  <si>
    <t>/'maɪ.kəl 'bɛ.nɛt/</t>
  </si>
  <si>
    <t>Unspecified</t>
  </si>
  <si>
    <t>2009*</t>
  </si>
  <si>
    <t>Connecticut</t>
  </si>
  <si>
    <t>Chris</t>
  </si>
  <si>
    <t>Murphy</t>
  </si>
  <si>
    <t>(KRISS MER-fee)</t>
  </si>
  <si>
    <t>/kɹɪs 'mɜɹ.fi/</t>
  </si>
  <si>
    <t>Protestant</t>
  </si>
  <si>
    <t>Dick</t>
  </si>
  <si>
    <t>Blumenthal</t>
  </si>
  <si>
    <t>(DICK BLOO-mun-thawl)</t>
  </si>
  <si>
    <t>/dɪk 'blu.mən.θɔl/</t>
  </si>
  <si>
    <t>Names are transcribed from the member speaking it in their ad disclaimer or from speeches/addresses if no ads available</t>
  </si>
  <si>
    <t xml:space="preserve"> </t>
  </si>
  <si>
    <t>Biographical</t>
  </si>
  <si>
    <t>Alabama 2nd</t>
  </si>
  <si>
    <t>AL-02</t>
  </si>
  <si>
    <t>Delaware</t>
  </si>
  <si>
    <t>Martha</t>
  </si>
  <si>
    <t>Roby</t>
  </si>
  <si>
    <t>(MAR-thuh ROH-bee)</t>
  </si>
  <si>
    <t>/'mɑɹ.θə 'ɹoʊ.bi/</t>
  </si>
  <si>
    <t>Year born and religion are from Wikipedia</t>
  </si>
  <si>
    <t>Carper</t>
  </si>
  <si>
    <t>(TAHM KAR-per)</t>
  </si>
  <si>
    <t>Members who first won in a special election, or through an appointment in the senate, are denoted with an asterisk</t>
  </si>
  <si>
    <t>/tɑm 'kɑɹ.pəɹ/</t>
  </si>
  <si>
    <t>Demographics</t>
  </si>
  <si>
    <t>District demographics use 2010 census figures from from Dave's Redistricting App, displaying only those age 18 or older</t>
  </si>
  <si>
    <t>Election Data</t>
  </si>
  <si>
    <t>PVI stands for Partisan Voter Index and measures the difference between the two-party Democratic presidential vote share in a district compared to the national vote share in a single year, Cook PVI averages the last two elections</t>
  </si>
  <si>
    <t>2014 US House results are from the Cook Political Report: https://docs.google.com/spreadsheet/ccc?key=0AjYj9mXElO_QdHVsbnNNdXRoaUE5QThHclNWaTgzb2c&amp;usp=drive_web#gid=0</t>
  </si>
  <si>
    <t>2014 US Senate results are from Dave Leip's US Election Atlas http://uselectionatlas.org/RESULTS/national.php?year=2014&amp;off=3&amp;elect=0&amp;f=0</t>
  </si>
  <si>
    <t>Presidential election by congressional district results are from Daily Kos Elections http://www.dailykos.com/story/2012/11/19/1163009/-Daily-Kos-Elections-presidential-results-by-congressional-district-for-the-2012-2008-elections?detail=hide</t>
  </si>
  <si>
    <t>Finalized US House and Senate, statewide presidential results are from the relevant state elections board/secretary of state's office, Daily Kos Elections, or Dave Leip's Atlas</t>
  </si>
  <si>
    <t>Elections with Independents</t>
  </si>
  <si>
    <t>Senate races won by an independent will display their overall vote share shaded gray in place of the party of the third-place candidate, will combine their vote share in the two-party section with the party they caucus with</t>
  </si>
  <si>
    <t>Independents who lean to one party are nonetheless not added to that party's national popular vote</t>
  </si>
  <si>
    <t>Alaska 2010</t>
  </si>
  <si>
    <t>Lisa Murkowsi (R-write-in) came in first Joe Miller (R), two party vote combines both</t>
  </si>
  <si>
    <t>Maine 2012</t>
  </si>
  <si>
    <t>Angus King (I/Dem caucus) came in first over Charlie Summers (R), two-party vote combines King with Cynthia Dill (D)</t>
  </si>
  <si>
    <t>Vermont 2012</t>
  </si>
  <si>
    <t>Bernie Sanders (I/Dem caucus) won and refused the Democratic nomination, leaving it blank, and is thus counted as a Democrat in the two-party section</t>
  </si>
  <si>
    <t>Kansas 2014</t>
  </si>
  <si>
    <t>Pat Roberts (R) defeated Greg Orman (I) after the Democratic nominee dropped out, thus Orman is counted as a Democrat in both the overall and two-party vote</t>
  </si>
  <si>
    <t>CA-33 2012</t>
  </si>
  <si>
    <t>Henry Waxman (D) defeated Bill Bloomfield (I) in the state's top-two general election, thus Bloomfield who was a Republican in all but name is counted as one</t>
  </si>
  <si>
    <t>Coons</t>
  </si>
  <si>
    <t>(KRISS KOONZ)</t>
  </si>
  <si>
    <t>/kɹɪs kunz/</t>
  </si>
  <si>
    <t>2010*</t>
  </si>
  <si>
    <t>Florida</t>
  </si>
  <si>
    <t>Bill</t>
  </si>
  <si>
    <t>Nelson</t>
  </si>
  <si>
    <t>(BILL NELL-suhn)</t>
  </si>
  <si>
    <t>/bɪl 'nɛl.sən/</t>
  </si>
  <si>
    <t>Alabama 3rd</t>
  </si>
  <si>
    <t>AL-03</t>
  </si>
  <si>
    <t>Mike</t>
  </si>
  <si>
    <t>Rogers</t>
  </si>
  <si>
    <t>(MIKE RAH-jerz)</t>
  </si>
  <si>
    <t>/maɪk 'ɹɑ.dʒəɹz/</t>
  </si>
  <si>
    <t>Marco</t>
  </si>
  <si>
    <t>Rubio</t>
  </si>
  <si>
    <t>(MAR-koh ROO-bee-oh)</t>
  </si>
  <si>
    <t>/'mɑɹ.koʊ 'ɹu.bi.oʊ/</t>
  </si>
  <si>
    <t>Georgia</t>
  </si>
  <si>
    <t>Alabama 4th</t>
  </si>
  <si>
    <t>AL-04</t>
  </si>
  <si>
    <t>Robert</t>
  </si>
  <si>
    <t>Aderholt</t>
  </si>
  <si>
    <t>(RAH-bert ADD-er-holt)</t>
  </si>
  <si>
    <t>/'ɹɑ.bəɹt 'æ.ɾəɹ.hoʊlt/</t>
  </si>
  <si>
    <t>Congregationalist</t>
  </si>
  <si>
    <t>David</t>
  </si>
  <si>
    <t>Perdue</t>
  </si>
  <si>
    <t>(DAY-vid pur-DOO)</t>
  </si>
  <si>
    <t>/'deɪ.vɪd pəɹ.'du/</t>
  </si>
  <si>
    <t>Johnny</t>
  </si>
  <si>
    <t>Isakson</t>
  </si>
  <si>
    <t>(JAH-nee AHY-zick-suhn)</t>
  </si>
  <si>
    <t>/'dʒɑ.ni 'a.sɪk.sən/</t>
  </si>
  <si>
    <t>Alabama 5th</t>
  </si>
  <si>
    <t>Hawaii</t>
  </si>
  <si>
    <t>AL-05</t>
  </si>
  <si>
    <t>Mo</t>
  </si>
  <si>
    <t>Brooks</t>
  </si>
  <si>
    <t>(MOH BROOKS)</t>
  </si>
  <si>
    <t>/moʊ bɹʊks/</t>
  </si>
  <si>
    <t>Mazie</t>
  </si>
  <si>
    <t>Hirono</t>
  </si>
  <si>
    <t>(MAY-zee hear-OH-noh) [O's unrounded]</t>
  </si>
  <si>
    <t>/'meɪ.zi hi.'ɹo.no/</t>
  </si>
  <si>
    <t>Buddhism (non-practicing)</t>
  </si>
  <si>
    <t>Brian</t>
  </si>
  <si>
    <t>Schatz</t>
  </si>
  <si>
    <t>(BRAHY-uhn SHAHTS) [Rhymes with shots, not cats]</t>
  </si>
  <si>
    <t>/'bɹaɪ.ən ʃɑts/</t>
  </si>
  <si>
    <t>2012*</t>
  </si>
  <si>
    <t>Alabama 6th</t>
  </si>
  <si>
    <t>AL-06</t>
  </si>
  <si>
    <t>Gary</t>
  </si>
  <si>
    <t>Palmer</t>
  </si>
  <si>
    <t>(GAIR-ee PAWL-mer)</t>
  </si>
  <si>
    <t>/'gɛ.ɹi 'pɔl.məɹ/</t>
  </si>
  <si>
    <t>Idaho</t>
  </si>
  <si>
    <t>Jim</t>
  </si>
  <si>
    <t>Risch</t>
  </si>
  <si>
    <t>(JIM RESH) [Rhymes with mesh]</t>
  </si>
  <si>
    <t>/dʒɪm ɹɛʃ/</t>
  </si>
  <si>
    <t>Crapo</t>
  </si>
  <si>
    <t>(MIKE CRAY-poh)</t>
  </si>
  <si>
    <t>/maɪk 'kɹeɪ.poʊ/</t>
  </si>
  <si>
    <t>Alabama 7th</t>
  </si>
  <si>
    <t>AL-07</t>
  </si>
  <si>
    <t>Terri</t>
  </si>
  <si>
    <t>Sewell</t>
  </si>
  <si>
    <t>(TAIR-ee SOO-uhl)</t>
  </si>
  <si>
    <t>/'tɛ.ɹi 'su.əl/</t>
  </si>
  <si>
    <t>Illinois</t>
  </si>
  <si>
    <t>Durbin</t>
  </si>
  <si>
    <t>(DICK DER-buhn)</t>
  </si>
  <si>
    <t>/dɪk 'dɜɹ.bən/</t>
  </si>
  <si>
    <t>Kirk</t>
  </si>
  <si>
    <t>(MARK KURK)</t>
  </si>
  <si>
    <t>/mɑɹk kɜɹk/</t>
  </si>
  <si>
    <t>United Church of Christ</t>
  </si>
  <si>
    <t>Alaska At-Large</t>
  </si>
  <si>
    <t>AK-AL</t>
  </si>
  <si>
    <t>Don</t>
  </si>
  <si>
    <t>Young</t>
  </si>
  <si>
    <t>(DAHN YUHNG)</t>
  </si>
  <si>
    <t>/dɑn jʌŋɡ/</t>
  </si>
  <si>
    <t>1973*</t>
  </si>
  <si>
    <t>Indiana</t>
  </si>
  <si>
    <t>Joe</t>
  </si>
  <si>
    <t>Donnelly</t>
  </si>
  <si>
    <t>(JOH DAH-nuh-lee)</t>
  </si>
  <si>
    <t>/dʒoʊ 'dɑ.nə.li/</t>
  </si>
  <si>
    <t>Coats</t>
  </si>
  <si>
    <t>(DAN KOHTS)</t>
  </si>
  <si>
    <t>/dæn koʊts/</t>
  </si>
  <si>
    <t>2010, 1988*-1998</t>
  </si>
  <si>
    <t>Arizona 1st</t>
  </si>
  <si>
    <t>AZ-01</t>
  </si>
  <si>
    <t>Ann</t>
  </si>
  <si>
    <t>Kirkpatrick</t>
  </si>
  <si>
    <t>(ANN kirk-PAT-trick</t>
  </si>
  <si>
    <t>/æn kəɹk.'pæ.tʃɹɪk/</t>
  </si>
  <si>
    <t>2012, 2008-2010</t>
  </si>
  <si>
    <t>Iowa</t>
  </si>
  <si>
    <t>Joni</t>
  </si>
  <si>
    <t>Ernst</t>
  </si>
  <si>
    <t>(JOH-nee URNST)</t>
  </si>
  <si>
    <t>/'dʒoʊ.ni ɜɹnst/</t>
  </si>
  <si>
    <t>Chuck</t>
  </si>
  <si>
    <t>Grassley</t>
  </si>
  <si>
    <t>(CHUHK GRASS-lee)</t>
  </si>
  <si>
    <t>/tʃək 'gɹæs.li/</t>
  </si>
  <si>
    <t>Arizona 2nd</t>
  </si>
  <si>
    <t>AZ-02</t>
  </si>
  <si>
    <t>McSally</t>
  </si>
  <si>
    <t>(MAR-thuh mik-SAL-ee)</t>
  </si>
  <si>
    <t>/'mɑɹ.θə mɪk.'sæ.li/</t>
  </si>
  <si>
    <t>Kansas</t>
  </si>
  <si>
    <t>Pat</t>
  </si>
  <si>
    <t>Roberts</t>
  </si>
  <si>
    <t>(PATT RAH-berts)</t>
  </si>
  <si>
    <t>/pæt 'ɹɑ.bəɹts/</t>
  </si>
  <si>
    <t>Jerry</t>
  </si>
  <si>
    <t>Moran</t>
  </si>
  <si>
    <t>(JAIR-ee more-ANN)</t>
  </si>
  <si>
    <t>/'dʒɛ.ɹi mɔ.'ɹæn/</t>
  </si>
  <si>
    <t>Kentucky</t>
  </si>
  <si>
    <t>Mitch</t>
  </si>
  <si>
    <t>McConnell</t>
  </si>
  <si>
    <t>(MITCH muh-KAH-nuhl)</t>
  </si>
  <si>
    <t>/mɪtʃ mə.'kɑ.nəl/</t>
  </si>
  <si>
    <t>Arizona 3rd</t>
  </si>
  <si>
    <t>AZ-03</t>
  </si>
  <si>
    <t>Raúl</t>
  </si>
  <si>
    <t>Grijalva</t>
  </si>
  <si>
    <t>(rah-OOL gree-HAL-vuh) [Rs are trilled]</t>
  </si>
  <si>
    <t>/rɑ.'ul gri.'hæl.və/</t>
  </si>
  <si>
    <t>Rand</t>
  </si>
  <si>
    <t>Paul</t>
  </si>
  <si>
    <t>(RANND PAWL)</t>
  </si>
  <si>
    <t>/ɹænd pɔl/</t>
  </si>
  <si>
    <t>Arizona 4th</t>
  </si>
  <si>
    <t>AZ-04</t>
  </si>
  <si>
    <t>Gosar</t>
  </si>
  <si>
    <t>(PAWL GOH-sar)</t>
  </si>
  <si>
    <t>/pɔl 'goʊ.sɑɹ/</t>
  </si>
  <si>
    <t>Louisiana</t>
  </si>
  <si>
    <t>Cassidy</t>
  </si>
  <si>
    <t>(BILL CASS-ih-dee)</t>
  </si>
  <si>
    <t>/bɪl 'kæ.sɪ.di/</t>
  </si>
  <si>
    <t>Vitter</t>
  </si>
  <si>
    <t>(DAY-vid VITT-er)</t>
  </si>
  <si>
    <t>/'deɪ.vɪd 'vɪ.ɾəɹ/</t>
  </si>
  <si>
    <t>Arizona 5th</t>
  </si>
  <si>
    <t>AZ-05</t>
  </si>
  <si>
    <t>Matt</t>
  </si>
  <si>
    <t>Salmon</t>
  </si>
  <si>
    <t>(MAT SAM-uhn)</t>
  </si>
  <si>
    <t>/mæt 'sæ.mən/</t>
  </si>
  <si>
    <t>2012, 1994-2000</t>
  </si>
  <si>
    <t>Maine</t>
  </si>
  <si>
    <t>Angus</t>
  </si>
  <si>
    <t>King</t>
  </si>
  <si>
    <t>(AYN-guhs KEENG)</t>
  </si>
  <si>
    <t>/'eɪŋ.gəs kɪŋg/</t>
  </si>
  <si>
    <t>Arizona 6th</t>
  </si>
  <si>
    <t>AZ-06</t>
  </si>
  <si>
    <t>Schweikert</t>
  </si>
  <si>
    <t>(DAY-vid SHWAHY-kert)</t>
  </si>
  <si>
    <t>/'deɪ.vɪd 'ʃwaɪ.kəɹt/</t>
  </si>
  <si>
    <t>Susan</t>
  </si>
  <si>
    <t>Collins</t>
  </si>
  <si>
    <t>(SOO-zuhn KAH-lunz)</t>
  </si>
  <si>
    <t>/'su.zən 'kɑ.lənz/</t>
  </si>
  <si>
    <t>Arizona 7th</t>
  </si>
  <si>
    <t>AZ-07</t>
  </si>
  <si>
    <t>Ruben</t>
  </si>
  <si>
    <t>Gallego</t>
  </si>
  <si>
    <t>(ROO-bin GUY-ay-goh)</t>
  </si>
  <si>
    <t>/'ɹu.bɪn 'gaɪ.eɪ.go/</t>
  </si>
  <si>
    <t>Maryland</t>
  </si>
  <si>
    <t>Ben</t>
  </si>
  <si>
    <t>Cardin</t>
  </si>
  <si>
    <t>Arizona 8th</t>
  </si>
  <si>
    <t>(BEHN KAHR-dn)</t>
  </si>
  <si>
    <t>AZ-08</t>
  </si>
  <si>
    <t>/bɛn 'kɑɹ.ʔn/</t>
  </si>
  <si>
    <t>Trent</t>
  </si>
  <si>
    <t>Franks</t>
  </si>
  <si>
    <t>(CHRENT FRAYNKS)</t>
  </si>
  <si>
    <t>/tʃɹɛnt fɹeɪŋks/</t>
  </si>
  <si>
    <t>Mikulski</t>
  </si>
  <si>
    <t>(BAR-bruh mic-KUHL-skee)</t>
  </si>
  <si>
    <t>/'bɑɹ.bɹə mɪ.'kʌl.ski/</t>
  </si>
  <si>
    <t>Arizona 9th</t>
  </si>
  <si>
    <t>AZ-09</t>
  </si>
  <si>
    <t>Kyrsten</t>
  </si>
  <si>
    <t>Sinema</t>
  </si>
  <si>
    <t>(KEER-sten SIN-eh-muh)</t>
  </si>
  <si>
    <t>/'kɪəɹ.stɛn 'sɪ.nɛ.mə/</t>
  </si>
  <si>
    <t>None</t>
  </si>
  <si>
    <t>Massachusetts</t>
  </si>
  <si>
    <t>Elizabeth</t>
  </si>
  <si>
    <t>Warren</t>
  </si>
  <si>
    <t>(uh-LIZ-uh-bith WAR-en)</t>
  </si>
  <si>
    <t>/ə.'lɪ.zə.ˌbɪθ 'wɔ.ɹɛn/</t>
  </si>
  <si>
    <t>Markey</t>
  </si>
  <si>
    <t>(ED MAR-kee)</t>
  </si>
  <si>
    <t>/ɛd 'mɑɹ.ki/</t>
  </si>
  <si>
    <t>Arkansas 1st</t>
  </si>
  <si>
    <t>AR-01</t>
  </si>
  <si>
    <t>Rick</t>
  </si>
  <si>
    <t>Crawford</t>
  </si>
  <si>
    <t>(RICK KRAW-ferd)</t>
  </si>
  <si>
    <t>/ɹɪk 'kɹɔ.fəɹd/</t>
  </si>
  <si>
    <t>Michigan</t>
  </si>
  <si>
    <t>Debbie</t>
  </si>
  <si>
    <t>Stabenow</t>
  </si>
  <si>
    <t>(DEH-bee STAB-en-oh)</t>
  </si>
  <si>
    <t>/'dɛ.bi 'stæ.bɛ.noʊ/</t>
  </si>
  <si>
    <t>Arkansas 2nd</t>
  </si>
  <si>
    <t>AR-02</t>
  </si>
  <si>
    <t>French</t>
  </si>
  <si>
    <t>Hill</t>
  </si>
  <si>
    <t>(FRENCH HILL)</t>
  </si>
  <si>
    <t>/fɹɛntʃ hɪl/</t>
  </si>
  <si>
    <t>Peters</t>
  </si>
  <si>
    <t>(GAIR-ee PEE-terz)</t>
  </si>
  <si>
    <t>/'gɛ.ɹi 'pi.ɾəɹz/</t>
  </si>
  <si>
    <t>Minnesota</t>
  </si>
  <si>
    <t>Arkansas 3rd</t>
  </si>
  <si>
    <t>AR-03</t>
  </si>
  <si>
    <t>Steve</t>
  </si>
  <si>
    <t>Womack</t>
  </si>
  <si>
    <t>(STEEV WOH-mack)</t>
  </si>
  <si>
    <t>/stiv 'woʊ.mæk/</t>
  </si>
  <si>
    <t>Amy</t>
  </si>
  <si>
    <t>Klobuchar</t>
  </si>
  <si>
    <t>(AY-mee KLOH-buh-shar)</t>
  </si>
  <si>
    <t>/'eɪ.mi 'kloʊ.bə.ʃɑɹ/</t>
  </si>
  <si>
    <t>Al</t>
  </si>
  <si>
    <t>Franken</t>
  </si>
  <si>
    <t>(AL FRAYNK-uhn)</t>
  </si>
  <si>
    <t>/æl 'fɹeɪŋ.kən/</t>
  </si>
  <si>
    <t>Arkansas 4th</t>
  </si>
  <si>
    <t>AR-04</t>
  </si>
  <si>
    <t>Bruce</t>
  </si>
  <si>
    <t>Westerman</t>
  </si>
  <si>
    <t>(BROOS WEST-er-muhn)</t>
  </si>
  <si>
    <t>/bɹus 'wɛ.stəɹ.mən/</t>
  </si>
  <si>
    <t>Mississippi</t>
  </si>
  <si>
    <t>Roger</t>
  </si>
  <si>
    <t>Wicker</t>
  </si>
  <si>
    <t>(RAH-jer WIK-er)</t>
  </si>
  <si>
    <t>/'ɹɑ.dʒəɹ 'wɪ.kəɹ/</t>
  </si>
  <si>
    <t>2007*</t>
  </si>
  <si>
    <t>California 1st</t>
  </si>
  <si>
    <t>CA-01</t>
  </si>
  <si>
    <t>Doug</t>
  </si>
  <si>
    <t>LaMalfa</t>
  </si>
  <si>
    <t>(DUHG luh-MAL-fuh)</t>
  </si>
  <si>
    <t>/dʌg lə.'mæl.fə/</t>
  </si>
  <si>
    <t>Thad</t>
  </si>
  <si>
    <t>Cochran</t>
  </si>
  <si>
    <t>(THADD KAHK-rin)</t>
  </si>
  <si>
    <t>/θæd 'kɑ.kɹɪn/</t>
  </si>
  <si>
    <t>Missouri</t>
  </si>
  <si>
    <t>Claire</t>
  </si>
  <si>
    <t>McCaskill</t>
  </si>
  <si>
    <t>(KLAIR muh-KASS-kuhl)</t>
  </si>
  <si>
    <t>/klɛɹ mə.'kæs.kəl/</t>
  </si>
  <si>
    <t>California 2nd</t>
  </si>
  <si>
    <t>CA-02</t>
  </si>
  <si>
    <t>Jared</t>
  </si>
  <si>
    <t>Huffman</t>
  </si>
  <si>
    <t>(JAIR-ed HUHF-muhn)</t>
  </si>
  <si>
    <t>/'dʒɛ.ɹɛd 'hʌf.mən/</t>
  </si>
  <si>
    <t>Roy</t>
  </si>
  <si>
    <t>Blunt</t>
  </si>
  <si>
    <t>(ROY BLUHNT)</t>
  </si>
  <si>
    <t>/ɹɔɪ blʌnt/</t>
  </si>
  <si>
    <t>Montana</t>
  </si>
  <si>
    <t>Jon</t>
  </si>
  <si>
    <t>Tester</t>
  </si>
  <si>
    <t>(JAHN TEH-ster)</t>
  </si>
  <si>
    <t>/dʒɑn 'te.stəɹ/</t>
  </si>
  <si>
    <t>Church of God</t>
  </si>
  <si>
    <t>California 3rd</t>
  </si>
  <si>
    <t>CA-03</t>
  </si>
  <si>
    <t>Garamendi</t>
  </si>
  <si>
    <t>(JAHN gair-uh-MEN-dee)</t>
  </si>
  <si>
    <t>/dʒɑn ˌgɛ.ɹə.'mɛn.di/</t>
  </si>
  <si>
    <t>Daines</t>
  </si>
  <si>
    <t>(STEEV DAYNZ)</t>
  </si>
  <si>
    <t>/stiv deɪnz/</t>
  </si>
  <si>
    <t>Nebraska</t>
  </si>
  <si>
    <t>California 4th</t>
  </si>
  <si>
    <t>CA-04</t>
  </si>
  <si>
    <t>McClintock</t>
  </si>
  <si>
    <t>(TAHM mu-KLIN-tahk)</t>
  </si>
  <si>
    <t>/tɑm mə.'klɪn.tɑk/</t>
  </si>
  <si>
    <t>Deb</t>
  </si>
  <si>
    <t>Fischer</t>
  </si>
  <si>
    <t>(DEBB FISH-er)</t>
  </si>
  <si>
    <t>/dɛb 'fɪ.ʃəɹ/</t>
  </si>
  <si>
    <t>Sasse</t>
  </si>
  <si>
    <t>(BEN SASS)</t>
  </si>
  <si>
    <t>/bɛn sæs/</t>
  </si>
  <si>
    <t>Evangelical Lutheran</t>
  </si>
  <si>
    <t>California 5th</t>
  </si>
  <si>
    <t>CA-05</t>
  </si>
  <si>
    <t>Thompson</t>
  </si>
  <si>
    <t>(MIKE TAHMP-suhn)</t>
  </si>
  <si>
    <t>/maɪk 'tɑmp.sən/</t>
  </si>
  <si>
    <t>Nevada</t>
  </si>
  <si>
    <t>Dean</t>
  </si>
  <si>
    <t>Heller</t>
  </si>
  <si>
    <t>(DEEN HELL-er)</t>
  </si>
  <si>
    <t>/din 'hɛ.ləɹ/</t>
  </si>
  <si>
    <t>2011*</t>
  </si>
  <si>
    <t>California 6th</t>
  </si>
  <si>
    <t>CA-06</t>
  </si>
  <si>
    <t>Doris</t>
  </si>
  <si>
    <t>Matsui</t>
  </si>
  <si>
    <t>(DOR-iss matt-SOO-ee)</t>
  </si>
  <si>
    <t>/'dɔ.ɹɪs mæt.'su.i/</t>
  </si>
  <si>
    <t>2005*</t>
  </si>
  <si>
    <t>Harry</t>
  </si>
  <si>
    <t>Reid</t>
  </si>
  <si>
    <t>(HAIR-ee REED)</t>
  </si>
  <si>
    <t>/'hɛ.ɹi ɹid/</t>
  </si>
  <si>
    <t>New Hampshire</t>
  </si>
  <si>
    <t>Jeanne</t>
  </si>
  <si>
    <t>Shaheen</t>
  </si>
  <si>
    <t>(JEEN shuh-HEEN)</t>
  </si>
  <si>
    <t>/dʒin ʃə.'hin/</t>
  </si>
  <si>
    <t>Kelly</t>
  </si>
  <si>
    <t>Ayotte</t>
  </si>
  <si>
    <t>(KELL-ee ay-AHT)</t>
  </si>
  <si>
    <t>/'kɛ.li eɪ.'jɑt/</t>
  </si>
  <si>
    <t>California 7th</t>
  </si>
  <si>
    <t>CA-07</t>
  </si>
  <si>
    <t>Ami</t>
  </si>
  <si>
    <t>Bera</t>
  </si>
  <si>
    <t>(AH-mee BEAR-uh)</t>
  </si>
  <si>
    <t>/'ɑ.mi 'bɛ.ɹə/</t>
  </si>
  <si>
    <t>Unitarian Universalist</t>
  </si>
  <si>
    <t>New Jersey</t>
  </si>
  <si>
    <t>Bob</t>
  </si>
  <si>
    <t>Menendez</t>
  </si>
  <si>
    <t>(BAHB men-EN-dez)</t>
  </si>
  <si>
    <t>/bɑb mɛ.'nɛn.dɛz/</t>
  </si>
  <si>
    <t>2006*</t>
  </si>
  <si>
    <t>Booker</t>
  </si>
  <si>
    <t>(KOR-ee BOOK-er)</t>
  </si>
  <si>
    <t>/'kɔ.ɹi 'bʊ.kəɹ/</t>
  </si>
  <si>
    <t>California 8th</t>
  </si>
  <si>
    <t>CA-08</t>
  </si>
  <si>
    <t>Cook</t>
  </si>
  <si>
    <t>(PAWL COOK)</t>
  </si>
  <si>
    <t>/pɔl kʊk/</t>
  </si>
  <si>
    <t>New Mexico</t>
  </si>
  <si>
    <t>Martin</t>
  </si>
  <si>
    <t>Heinrich</t>
  </si>
  <si>
    <t>(MAR-tn HINE-rehk)</t>
  </si>
  <si>
    <t>/'mɑɹ.ʔn 'haɪn.ɹɛk/</t>
  </si>
  <si>
    <t>Udall</t>
  </si>
  <si>
    <t>(TAHM YOO-dawl)</t>
  </si>
  <si>
    <t>/tɑm 'ju.ɾɔl/</t>
  </si>
  <si>
    <t>California 9th</t>
  </si>
  <si>
    <t>CA-09</t>
  </si>
  <si>
    <t>McNerney</t>
  </si>
  <si>
    <t>(JAIR-ee mick-NER-nee)</t>
  </si>
  <si>
    <t>New York</t>
  </si>
  <si>
    <t>/'dʒɛ.ɹi mɪk.'nɜɹ.ni/</t>
  </si>
  <si>
    <t>Kirsten</t>
  </si>
  <si>
    <t>Gillibrand</t>
  </si>
  <si>
    <t>(KEER-stin JILL-uh-brand)</t>
  </si>
  <si>
    <t>/'kɪəɹ.stɪn 'dʒɪ.lə.bɹænd/</t>
  </si>
  <si>
    <t>Schumer</t>
  </si>
  <si>
    <t>(CHUHK SHOO-mer)</t>
  </si>
  <si>
    <t>/tʃʌk 'ʃu.məɹ/</t>
  </si>
  <si>
    <t>North Carolina</t>
  </si>
  <si>
    <t>Thom</t>
  </si>
  <si>
    <t>Tillis</t>
  </si>
  <si>
    <t>(TAHM TIL-iss)</t>
  </si>
  <si>
    <t>/tɑm 'tɪ.lɪs/</t>
  </si>
  <si>
    <t>California 10th</t>
  </si>
  <si>
    <t>CA-10</t>
  </si>
  <si>
    <t>Denham</t>
  </si>
  <si>
    <t>(JEFF DEN-um)</t>
  </si>
  <si>
    <t>/dʒɛf 'dɛn.əm</t>
  </si>
  <si>
    <t>Burr</t>
  </si>
  <si>
    <t>(RICH-erd BUR)</t>
  </si>
  <si>
    <t>/'ɹɪ.tʃəɹd bɜɹ/</t>
  </si>
  <si>
    <t>North Dakota</t>
  </si>
  <si>
    <t>Heidi</t>
  </si>
  <si>
    <t>Heitkamp</t>
  </si>
  <si>
    <t>(HIGH-dee HEIGHT-kamp)</t>
  </si>
  <si>
    <t>/'haɪ.ɾi 'haɪt.kæmp/</t>
  </si>
  <si>
    <t>California 11th</t>
  </si>
  <si>
    <t>CA-11</t>
  </si>
  <si>
    <t>DeSaulnier</t>
  </si>
  <si>
    <t>(MARK duh-SOWN-yay)</t>
  </si>
  <si>
    <t>/mɑɹk də.'soʊn.jeɪ/</t>
  </si>
  <si>
    <t>Hoeven</t>
  </si>
  <si>
    <t>(JAHN HOH-vuhn)</t>
  </si>
  <si>
    <t>/dʒɑn 'hoʊ.vən/</t>
  </si>
  <si>
    <t>Ohio</t>
  </si>
  <si>
    <t>Sherrod</t>
  </si>
  <si>
    <t>Brown</t>
  </si>
  <si>
    <t>(SHAIR-uhd BROWN)</t>
  </si>
  <si>
    <t>/'ʃɛ.ɹəd bɹaʊn/</t>
  </si>
  <si>
    <t>Rob</t>
  </si>
  <si>
    <t>Portman</t>
  </si>
  <si>
    <t>(RAHB PORT-min)</t>
  </si>
  <si>
    <t>/ɹɑb 'pɔɹt.mɪn/</t>
  </si>
  <si>
    <t>California 12th</t>
  </si>
  <si>
    <t>CA-12</t>
  </si>
  <si>
    <t>Nancy</t>
  </si>
  <si>
    <t>Pelosi</t>
  </si>
  <si>
    <t>(NANN-see puh-LOW-see)</t>
  </si>
  <si>
    <t>/'næn.si pə.'loʊ.si/</t>
  </si>
  <si>
    <t>Oklahoma</t>
  </si>
  <si>
    <t>Inhofe</t>
  </si>
  <si>
    <t>(JIM IN-hawf)</t>
  </si>
  <si>
    <t>/dʒɪm 'ɪn.hɔf/</t>
  </si>
  <si>
    <t>James</t>
  </si>
  <si>
    <t>Lankford</t>
  </si>
  <si>
    <t>(JAYMZ LAYNK-ferd)</t>
  </si>
  <si>
    <t>/dʒeɪmz 'leɪŋk.fəɹd/</t>
  </si>
  <si>
    <t>2014*</t>
  </si>
  <si>
    <t>California 13th</t>
  </si>
  <si>
    <t>CA-13</t>
  </si>
  <si>
    <t>Lee</t>
  </si>
  <si>
    <t>(BAR-bruh LEE)</t>
  </si>
  <si>
    <t>/'bɑɹ.bɹə li/</t>
  </si>
  <si>
    <t>1998*</t>
  </si>
  <si>
    <t>Oregon</t>
  </si>
  <si>
    <t>Merkley</t>
  </si>
  <si>
    <t>(JEFF MER-klee)</t>
  </si>
  <si>
    <t>/dʒɛf 'mɜɹ.kli/</t>
  </si>
  <si>
    <t>Ron</t>
  </si>
  <si>
    <t>Wyden</t>
  </si>
  <si>
    <t>(RAHN WAHY-dn)</t>
  </si>
  <si>
    <t>/ɹɑn 'waɪ.ʔn/</t>
  </si>
  <si>
    <t>1996*</t>
  </si>
  <si>
    <t>California 14th</t>
  </si>
  <si>
    <t>CA-14</t>
  </si>
  <si>
    <t>Jackie</t>
  </si>
  <si>
    <t>Speier</t>
  </si>
  <si>
    <t>(JACK-ee SPEAR)</t>
  </si>
  <si>
    <t>/'dʒæ.ki spɪəɹ/</t>
  </si>
  <si>
    <t>2008*</t>
  </si>
  <si>
    <t>Pennsylvania</t>
  </si>
  <si>
    <t>Casey</t>
  </si>
  <si>
    <t>(BAHB KAY-see)</t>
  </si>
  <si>
    <t>/bɑb 'keɪ.si/</t>
  </si>
  <si>
    <t>Toomey</t>
  </si>
  <si>
    <t>(PATT TOO-mee)</t>
  </si>
  <si>
    <t>/pæt 'tu.mi/</t>
  </si>
  <si>
    <t>California 15th</t>
  </si>
  <si>
    <t>CA-15</t>
  </si>
  <si>
    <t>Eric</t>
  </si>
  <si>
    <t>Swalwell</t>
  </si>
  <si>
    <t>(AIR-ick SWAWL-well)</t>
  </si>
  <si>
    <t>/'ɛ.ɹɪk 'swɔl.wɛl/</t>
  </si>
  <si>
    <t>Rhode Island</t>
  </si>
  <si>
    <t>Sheldon</t>
  </si>
  <si>
    <t>Whitehouse</t>
  </si>
  <si>
    <t>(SHELL-duhn WHITE-house)</t>
  </si>
  <si>
    <t>/'ʃɛl.dən 'waɪt.haʊs/</t>
  </si>
  <si>
    <t>Jack</t>
  </si>
  <si>
    <t>Reed</t>
  </si>
  <si>
    <t>(JACK REED)</t>
  </si>
  <si>
    <t>/dʒæk ɹid/</t>
  </si>
  <si>
    <t>California 16th</t>
  </si>
  <si>
    <t>CA-16</t>
  </si>
  <si>
    <t>South Carolina</t>
  </si>
  <si>
    <t>Costa</t>
  </si>
  <si>
    <t>(JIM KAH-stuh)</t>
  </si>
  <si>
    <t>/dʒɪm 'kɑ.stə/</t>
  </si>
  <si>
    <t>Lindsey</t>
  </si>
  <si>
    <t>Graham</t>
  </si>
  <si>
    <t>(LIN-zee GRAM)</t>
  </si>
  <si>
    <t>/'lɪn.zi gɹæəm/</t>
  </si>
  <si>
    <t>Tim</t>
  </si>
  <si>
    <t>Scott</t>
  </si>
  <si>
    <t>(TIMM SKAHT)</t>
  </si>
  <si>
    <t>/tɪm skɑt/</t>
  </si>
  <si>
    <t>Evangelical</t>
  </si>
  <si>
    <t>South Dakota</t>
  </si>
  <si>
    <t>Rounds</t>
  </si>
  <si>
    <t>(MIKE ROWNDZ)</t>
  </si>
  <si>
    <t>/maɪk ɹaʊndz/</t>
  </si>
  <si>
    <t>California 17th</t>
  </si>
  <si>
    <t>CA-17</t>
  </si>
  <si>
    <t>Honda</t>
  </si>
  <si>
    <t>(MIKE HAHN-duh)</t>
  </si>
  <si>
    <t>/maɪk 'hɑn.də/</t>
  </si>
  <si>
    <t>Thune</t>
  </si>
  <si>
    <t>(JAHN THOON)</t>
  </si>
  <si>
    <t>/dʒɑn θun/</t>
  </si>
  <si>
    <t>Tennessee</t>
  </si>
  <si>
    <t>Corker</t>
  </si>
  <si>
    <t>(BAHB KORK-er)</t>
  </si>
  <si>
    <t>/bɑb 'kɔɹ.kəɹ/</t>
  </si>
  <si>
    <t>California 18th</t>
  </si>
  <si>
    <t>CA-18</t>
  </si>
  <si>
    <t>Anna</t>
  </si>
  <si>
    <t>Eshoo</t>
  </si>
  <si>
    <t>(ANN-uh EH-shoo)</t>
  </si>
  <si>
    <t>/'æ.nə 'ɛ.ʃu/</t>
  </si>
  <si>
    <t>Lamar</t>
  </si>
  <si>
    <t>Alexander</t>
  </si>
  <si>
    <t>(luh-MAR al-egg-ZAN-der)</t>
  </si>
  <si>
    <t>/lə.'mɑɹ ˌal.ɛg.'zæn.dəɹ/</t>
  </si>
  <si>
    <t>Texas</t>
  </si>
  <si>
    <t>Ted</t>
  </si>
  <si>
    <t>Cruz</t>
  </si>
  <si>
    <t>(TED KROOZ)</t>
  </si>
  <si>
    <t>/tɛd kɹuz/</t>
  </si>
  <si>
    <t>Cornyn</t>
  </si>
  <si>
    <t>(JAHN KOR-nuhn)</t>
  </si>
  <si>
    <t>/dʒɑn 'kɔɹ.nən/</t>
  </si>
  <si>
    <t>Church of Christ</t>
  </si>
  <si>
    <t>California 19th</t>
  </si>
  <si>
    <t>CA-19</t>
  </si>
  <si>
    <t>Zoe</t>
  </si>
  <si>
    <t>Lofgren</t>
  </si>
  <si>
    <t>(ZOH LAWF-gren)</t>
  </si>
  <si>
    <t>/zoʊ 'lɔf.gɹɛn/</t>
  </si>
  <si>
    <t>Utah</t>
  </si>
  <si>
    <t>Orrin</t>
  </si>
  <si>
    <t>Hatch</t>
  </si>
  <si>
    <t>(OR-uhn HATCH)</t>
  </si>
  <si>
    <t>/'ɔ.ɹən hætʃ/</t>
  </si>
  <si>
    <t>(MIKE LEE)</t>
  </si>
  <si>
    <t>/maɪk li/</t>
  </si>
  <si>
    <t>California 20th</t>
  </si>
  <si>
    <t>CA-20</t>
  </si>
  <si>
    <t>Sam</t>
  </si>
  <si>
    <t>Farr</t>
  </si>
  <si>
    <t>(SAM FAHR)</t>
  </si>
  <si>
    <t>/sæm fɑɹ/</t>
  </si>
  <si>
    <t>1993*</t>
  </si>
  <si>
    <t>Vermont</t>
  </si>
  <si>
    <t>Bernie</t>
  </si>
  <si>
    <t>Sanders</t>
  </si>
  <si>
    <t>(BER-nee SAN-durz)</t>
  </si>
  <si>
    <t>/'bɜɹ.ni 'sæn.dəɹz/</t>
  </si>
  <si>
    <t>Patrick</t>
  </si>
  <si>
    <t>Leahy</t>
  </si>
  <si>
    <t>(PAT-truck LAY-hee)</t>
  </si>
  <si>
    <t>/'pæ.tʃɹək 'leɪ.hi/</t>
  </si>
  <si>
    <t>California 21st</t>
  </si>
  <si>
    <t>CA-21</t>
  </si>
  <si>
    <t>Valadao</t>
  </si>
  <si>
    <t>(DAY-vid val-uh-DAY-oh)</t>
  </si>
  <si>
    <t>/'deɪ.vɪd ˌvæ.lə.'deɪ.oʊ/</t>
  </si>
  <si>
    <t>Virginia</t>
  </si>
  <si>
    <t>Kaine</t>
  </si>
  <si>
    <t>(TIM KANE)</t>
  </si>
  <si>
    <t>/tɪm keɪn/</t>
  </si>
  <si>
    <t>Warner</t>
  </si>
  <si>
    <t>(MARK WAR-ner)</t>
  </si>
  <si>
    <t>/mɑɹk 'wɔɹ.nəɹ/</t>
  </si>
  <si>
    <t>California 22nd</t>
  </si>
  <si>
    <t>CA-22</t>
  </si>
  <si>
    <t>Devin</t>
  </si>
  <si>
    <t>Nunes</t>
  </si>
  <si>
    <t>(DEH-vin NOO-niss)</t>
  </si>
  <si>
    <t>/'dɛ.vɪn 'nu.nɪs/</t>
  </si>
  <si>
    <t>Washington</t>
  </si>
  <si>
    <t>Maria</t>
  </si>
  <si>
    <t>Cantwell</t>
  </si>
  <si>
    <t>(muh-REE-uh KANT-well)</t>
  </si>
  <si>
    <t>/mə.'ɹi.ə 'kænt.wɛl/</t>
  </si>
  <si>
    <t>Patty</t>
  </si>
  <si>
    <t>Murray</t>
  </si>
  <si>
    <t>(PATT-ee MER-ee)</t>
  </si>
  <si>
    <t>/'pæ.ɾi 'mɜɹ.i/</t>
  </si>
  <si>
    <t>California 23rd</t>
  </si>
  <si>
    <t>CA-23</t>
  </si>
  <si>
    <t>Kevin</t>
  </si>
  <si>
    <t>McCarthy</t>
  </si>
  <si>
    <t>(KEH-vin muh-CAR-thee)</t>
  </si>
  <si>
    <t>/'kɛ.vɪn mə.'kɑɹ.θi/</t>
  </si>
  <si>
    <t>West Virginia</t>
  </si>
  <si>
    <t>Manchin</t>
  </si>
  <si>
    <t>(JOH MAN-chuhn)</t>
  </si>
  <si>
    <t>/dʒoʊ 'mæn.tʃən/</t>
  </si>
  <si>
    <t>Shelley</t>
  </si>
  <si>
    <t>Moore Capito</t>
  </si>
  <si>
    <t>(SHELL-ee MORE CAP-it-oh)</t>
  </si>
  <si>
    <t>/'ʃɛ.li mɔɹ 'kæ.pɪ.toʊ/</t>
  </si>
  <si>
    <t>California 24th</t>
  </si>
  <si>
    <t>CA-24</t>
  </si>
  <si>
    <t>Lois</t>
  </si>
  <si>
    <t>Capps</t>
  </si>
  <si>
    <t>(LOW-iss KAPPS)</t>
  </si>
  <si>
    <t>/'loʊ.ɪs kæps/</t>
  </si>
  <si>
    <t>Wisconsin</t>
  </si>
  <si>
    <t>Tammy</t>
  </si>
  <si>
    <t>Baldwin</t>
  </si>
  <si>
    <t>(TAMM-ee BAWLD-wuhn)</t>
  </si>
  <si>
    <t>/'tæ.mi 'bɔld.wən/</t>
  </si>
  <si>
    <t>Johnson</t>
  </si>
  <si>
    <t>(RAHN JAHN-suhn)</t>
  </si>
  <si>
    <t>/ɹɑn 'dʒɑn.sən/</t>
  </si>
  <si>
    <t>Wyoming</t>
  </si>
  <si>
    <t>Barrasso</t>
  </si>
  <si>
    <t>(JAHN buh-RASS-oh)</t>
  </si>
  <si>
    <t>/dʒɑn bə.'ɹæ.soʊ/</t>
  </si>
  <si>
    <t>California 25th</t>
  </si>
  <si>
    <t>CA-25</t>
  </si>
  <si>
    <t>Knight</t>
  </si>
  <si>
    <t>(STEVE NITE)</t>
  </si>
  <si>
    <t>/stiv naɪt/</t>
  </si>
  <si>
    <t>Enzi</t>
  </si>
  <si>
    <t>(MIKE EN-zee)</t>
  </si>
  <si>
    <t>/maɪk 'ɛn.zi/</t>
  </si>
  <si>
    <t>California 26th</t>
  </si>
  <si>
    <t>CA-26</t>
  </si>
  <si>
    <t>Julia</t>
  </si>
  <si>
    <t>Brownley</t>
  </si>
  <si>
    <t>(JOO-lee-uh BROWN-lee)</t>
  </si>
  <si>
    <t>/'dʒu.li.ə 'bɹaʊn.li/</t>
  </si>
  <si>
    <t>California 27th</t>
  </si>
  <si>
    <t>CA-27</t>
  </si>
  <si>
    <t>Judy</t>
  </si>
  <si>
    <t>Chu</t>
  </si>
  <si>
    <t>(JOO-dee CHOO)</t>
  </si>
  <si>
    <t>/'dʒu.ɾi tʃu/</t>
  </si>
  <si>
    <t>California 28th</t>
  </si>
  <si>
    <t>CA-28</t>
  </si>
  <si>
    <t>Adam</t>
  </si>
  <si>
    <t>Schiff</t>
  </si>
  <si>
    <t>(ADD-uhm SHIFF)</t>
  </si>
  <si>
    <t>/'æ.ɾəm ʃɪf/</t>
  </si>
  <si>
    <t>California 29th</t>
  </si>
  <si>
    <t>CA-29</t>
  </si>
  <si>
    <t>Tony</t>
  </si>
  <si>
    <t>Cardenas</t>
  </si>
  <si>
    <t>(TOH-nee CAR-deh-nahs) [R is trilled]</t>
  </si>
  <si>
    <t>/'to.ni 'kɑr.dɛ.nas/</t>
  </si>
  <si>
    <t>California 30th</t>
  </si>
  <si>
    <t>CA-30</t>
  </si>
  <si>
    <t>Brad</t>
  </si>
  <si>
    <t>Sherman</t>
  </si>
  <si>
    <t>(BRADD SHUR-muhn)</t>
  </si>
  <si>
    <t>/bɹæd 'ʃɜɹ.mən/</t>
  </si>
  <si>
    <t>Washington DC</t>
  </si>
  <si>
    <t>California 31st</t>
  </si>
  <si>
    <t>CA-31</t>
  </si>
  <si>
    <t>Pete</t>
  </si>
  <si>
    <t>Aguilar</t>
  </si>
  <si>
    <t>(PETE AGG-yuh-lar)</t>
  </si>
  <si>
    <t>/pit 'æ.gjə.lɑɹ/</t>
  </si>
  <si>
    <t>California 32nd</t>
  </si>
  <si>
    <t>CA-32</t>
  </si>
  <si>
    <t>Grace</t>
  </si>
  <si>
    <t>Napolitano</t>
  </si>
  <si>
    <t>(GRACE nuh-pol-ee-TAN-oh) [O is unrounded]</t>
  </si>
  <si>
    <t>/gɹeɪs nə.ˌpo.li.'tæ.no/</t>
  </si>
  <si>
    <t>California 33rd</t>
  </si>
  <si>
    <t>CA-33</t>
  </si>
  <si>
    <t>Lieu</t>
  </si>
  <si>
    <t>(TEDD LOO)</t>
  </si>
  <si>
    <t>/tɛd lu/</t>
  </si>
  <si>
    <t>California 34th</t>
  </si>
  <si>
    <t>CA-34</t>
  </si>
  <si>
    <t>Xavier</t>
  </si>
  <si>
    <t>Becerra</t>
  </si>
  <si>
    <t>(ha-vee-AIR bih-SAIR-uh) [second R is trilled]</t>
  </si>
  <si>
    <t>/hɑ.vi.'ɛɹ bɨ.'sɛ.rə/</t>
  </si>
  <si>
    <t>California 35th</t>
  </si>
  <si>
    <t>CA-35</t>
  </si>
  <si>
    <t>Norma</t>
  </si>
  <si>
    <t>Torres</t>
  </si>
  <si>
    <t>(NOR-muh TOR-ez)</t>
  </si>
  <si>
    <t>/'nɔɹ.mə 'tɔ.ɹɛz/</t>
  </si>
  <si>
    <t>California 36th</t>
  </si>
  <si>
    <t>CA-36</t>
  </si>
  <si>
    <t>Raul</t>
  </si>
  <si>
    <t>Ruiz</t>
  </si>
  <si>
    <t>(ra-OOL roo-EEZ)</t>
  </si>
  <si>
    <t>/ɹæ.'ul ɹu.'iz/</t>
  </si>
  <si>
    <t>Seventh-day Adventist Church</t>
  </si>
  <si>
    <t>California 37th</t>
  </si>
  <si>
    <t>CA-37</t>
  </si>
  <si>
    <t>Karen</t>
  </si>
  <si>
    <t>Bass</t>
  </si>
  <si>
    <t>(KAIR-in BASS)</t>
  </si>
  <si>
    <t>/'kɛ.ɹɪn bæs/</t>
  </si>
  <si>
    <t>California 38th</t>
  </si>
  <si>
    <t>CA-38</t>
  </si>
  <si>
    <t>Linda</t>
  </si>
  <si>
    <t>Sánchez</t>
  </si>
  <si>
    <t>(LIN-duh SAN-chez)</t>
  </si>
  <si>
    <t>/'lɪn.də 'sæn.tʃɛz/</t>
  </si>
  <si>
    <t>California 39th</t>
  </si>
  <si>
    <t>CA-39</t>
  </si>
  <si>
    <t>Royce</t>
  </si>
  <si>
    <t>(ED ROYS)</t>
  </si>
  <si>
    <t>/ɛd ɹɔɪs/</t>
  </si>
  <si>
    <t>California 40th</t>
  </si>
  <si>
    <t>CA-40</t>
  </si>
  <si>
    <t>Lucille</t>
  </si>
  <si>
    <t>Roybal-Allard</t>
  </si>
  <si>
    <t>(loo-SEEL ROY-bawl AL-lurd)</t>
  </si>
  <si>
    <t>/lu.'sil 'ɹɔɪ.bɔl 'æ.ləɹd/</t>
  </si>
  <si>
    <t>California 41st</t>
  </si>
  <si>
    <t>CA-41</t>
  </si>
  <si>
    <t>Takano</t>
  </si>
  <si>
    <t>(MARK tuh-KAHN-noh)</t>
  </si>
  <si>
    <t>/mɑɹk tə.'kɑ.noʊ/</t>
  </si>
  <si>
    <t>California 42nd</t>
  </si>
  <si>
    <t>CA-42</t>
  </si>
  <si>
    <t>Ken</t>
  </si>
  <si>
    <t>Calvert</t>
  </si>
  <si>
    <t>(KEN KAL-vert)</t>
  </si>
  <si>
    <t>/kɛn 'kæl.vəɹt/</t>
  </si>
  <si>
    <t>California 43rd</t>
  </si>
  <si>
    <t>CA-43</t>
  </si>
  <si>
    <t>Maxine</t>
  </si>
  <si>
    <t>Waters</t>
  </si>
  <si>
    <t>(MACK-seen WAH-terz)</t>
  </si>
  <si>
    <t>/'mæk.sin 'wɑ.ɾəɹz/</t>
  </si>
  <si>
    <t>California 44th</t>
  </si>
  <si>
    <t>CA-44</t>
  </si>
  <si>
    <t>Janice</t>
  </si>
  <si>
    <t>Hahn</t>
  </si>
  <si>
    <t>(JAN-iss HAHN)</t>
  </si>
  <si>
    <t>/'dʒæ.nɪs hɑn/</t>
  </si>
  <si>
    <t>Churches of Christ</t>
  </si>
  <si>
    <t>California 45th</t>
  </si>
  <si>
    <t>CA-45</t>
  </si>
  <si>
    <t>Mimi</t>
  </si>
  <si>
    <t>Walters</t>
  </si>
  <si>
    <t>(MEE-mee WAWL-terz)</t>
  </si>
  <si>
    <t>/'mi.mi 'wɔl.təɹz/</t>
  </si>
  <si>
    <t>California 46th</t>
  </si>
  <si>
    <t>CA-46</t>
  </si>
  <si>
    <t>Loretta</t>
  </si>
  <si>
    <t>Sanchez</t>
  </si>
  <si>
    <t>(lor-ETT-uh SAN-chez)</t>
  </si>
  <si>
    <t>/lɔ.'ɹɛ.ɾə 'sæn.tʃɛz/</t>
  </si>
  <si>
    <t>California 47th</t>
  </si>
  <si>
    <t>CA-47</t>
  </si>
  <si>
    <t>Lowenthal</t>
  </si>
  <si>
    <t>(AL-en LOW-en-thawl)</t>
  </si>
  <si>
    <t>/'æ.lɛn 'loʊ.ɛn.θɔl/</t>
  </si>
  <si>
    <t>California 48th</t>
  </si>
  <si>
    <t>CA-48</t>
  </si>
  <si>
    <t>Dana</t>
  </si>
  <si>
    <t>Rohrabacher</t>
  </si>
  <si>
    <t>(DAY-nuh RUHR-uh-bah-kerr)</t>
  </si>
  <si>
    <t>/deɪ.nə 'ɹʌ.ɹə.ˌbɑ.kəɹ/</t>
  </si>
  <si>
    <t>California 49th</t>
  </si>
  <si>
    <t>CA-49</t>
  </si>
  <si>
    <t>Darrell</t>
  </si>
  <si>
    <t>Issa</t>
  </si>
  <si>
    <t>(DAIR-uhl ICE-uh)</t>
  </si>
  <si>
    <t>/'dɛ.ɹəl 'aɪ.sə/</t>
  </si>
  <si>
    <t>Eastern Orthodox</t>
  </si>
  <si>
    <t>California 50th</t>
  </si>
  <si>
    <t>CA-50</t>
  </si>
  <si>
    <t>Duncan</t>
  </si>
  <si>
    <t>Hunter</t>
  </si>
  <si>
    <t>(DUHN-kuhn HUHN-ner)</t>
  </si>
  <si>
    <t>/'dʌŋ.kən 'hʌ.nəɹ/</t>
  </si>
  <si>
    <t>California 51st</t>
  </si>
  <si>
    <t>CA-51</t>
  </si>
  <si>
    <t>Juan</t>
  </si>
  <si>
    <t>Vargas</t>
  </si>
  <si>
    <t>(WAHN VAR-gus)</t>
  </si>
  <si>
    <t>/wɑn 'vɑɹ.gəs/</t>
  </si>
  <si>
    <t>California 52nd</t>
  </si>
  <si>
    <t>CA-52</t>
  </si>
  <si>
    <t>(SKAHT PEE-terz)</t>
  </si>
  <si>
    <t>/skɑt 'pi.ɾəɹz/</t>
  </si>
  <si>
    <t>California 53rd</t>
  </si>
  <si>
    <t>CA-53</t>
  </si>
  <si>
    <t>Davis</t>
  </si>
  <si>
    <t>(SOO-zuhn DAY-viss)</t>
  </si>
  <si>
    <t>/'su.zən 'deɪ.vɪs/</t>
  </si>
  <si>
    <t>Colorado 1st</t>
  </si>
  <si>
    <t>CO-01</t>
  </si>
  <si>
    <t>Diana</t>
  </si>
  <si>
    <t>DeGette</t>
  </si>
  <si>
    <t>(die-ANN-uh duh-GET)</t>
  </si>
  <si>
    <t>/daɪ.'æn.ə də.'gɛt/</t>
  </si>
  <si>
    <t>Colorado 2nd</t>
  </si>
  <si>
    <t>CO-02</t>
  </si>
  <si>
    <t>Polis</t>
  </si>
  <si>
    <t>(JAIR-ed POLL-iss)</t>
  </si>
  <si>
    <t>/'dʒɛ.ɹɛd 'poʊ.lɪs/</t>
  </si>
  <si>
    <t>Colorado 3rd</t>
  </si>
  <si>
    <t>CO-03</t>
  </si>
  <si>
    <t>Tipton</t>
  </si>
  <si>
    <t>(SKAHT TIP-ton)</t>
  </si>
  <si>
    <t>/skɑt 'tɪp.tən/</t>
  </si>
  <si>
    <t>Anglican</t>
  </si>
  <si>
    <t>Colorado 4th</t>
  </si>
  <si>
    <t>CO-04</t>
  </si>
  <si>
    <t>Buck</t>
  </si>
  <si>
    <t>(KEN BUHK)</t>
  </si>
  <si>
    <t>/kɛn bʌk/</t>
  </si>
  <si>
    <t>Colorado 5th</t>
  </si>
  <si>
    <t>CO-05</t>
  </si>
  <si>
    <t>Lamborn</t>
  </si>
  <si>
    <t>(DUHG LAMB-BORN) [equal stress]</t>
  </si>
  <si>
    <t>/dʌg læm.bɔɹn/</t>
  </si>
  <si>
    <t>Colorado 6th</t>
  </si>
  <si>
    <t>CO-06</t>
  </si>
  <si>
    <t>Coffman</t>
  </si>
  <si>
    <t>(MIKE KAWF-min)</t>
  </si>
  <si>
    <t>/maɪk 'kɔf.mn/</t>
  </si>
  <si>
    <t>United Methodist</t>
  </si>
  <si>
    <t>Colorado 7th</t>
  </si>
  <si>
    <t>CO-07</t>
  </si>
  <si>
    <t>Perlmutter</t>
  </si>
  <si>
    <t>(ED PEARL-mutt-er)</t>
  </si>
  <si>
    <t>/ɛd 'pɜɹl.mə.ɾəɹ/</t>
  </si>
  <si>
    <t>Connecticut 1st</t>
  </si>
  <si>
    <t>CT-01</t>
  </si>
  <si>
    <t>Larson</t>
  </si>
  <si>
    <t>(JAHN LAR-suhn)</t>
  </si>
  <si>
    <t>/dʒɑn 'lɑɹ.sən/</t>
  </si>
  <si>
    <t>Connecticut 2nd</t>
  </si>
  <si>
    <t>CT-02</t>
  </si>
  <si>
    <t>Courtney</t>
  </si>
  <si>
    <t>(JOH KORT-nee)</t>
  </si>
  <si>
    <t>/dʒoʊ 'kɔɹt.ni/</t>
  </si>
  <si>
    <t>Connecticut 3rd</t>
  </si>
  <si>
    <t>CT-03</t>
  </si>
  <si>
    <t>Rosa</t>
  </si>
  <si>
    <t>DeLauro</t>
  </si>
  <si>
    <t>(ROH-zuh duh-LAR-oh)</t>
  </si>
  <si>
    <t>/'ɹoʊ.zə də.'lɑ.ɹoʊ/</t>
  </si>
  <si>
    <t>Connecticut 4th</t>
  </si>
  <si>
    <t>CT-04</t>
  </si>
  <si>
    <t>Himes</t>
  </si>
  <si>
    <t>(JIM HAHYMZ)</t>
  </si>
  <si>
    <t>/dʒɪm haɪmz/</t>
  </si>
  <si>
    <t>Connecticut 5th</t>
  </si>
  <si>
    <t>CT-05</t>
  </si>
  <si>
    <t>Esty</t>
  </si>
  <si>
    <t>(uh-LIZ-uh-bith EH-stee)</t>
  </si>
  <si>
    <t>/ə.'lɪz.ə.ˌbɪθ 'ɛs.ti/</t>
  </si>
  <si>
    <t>Delaware At-Large</t>
  </si>
  <si>
    <t>DE-AL</t>
  </si>
  <si>
    <t>Carney</t>
  </si>
  <si>
    <t>(JAHN CAR-nee)</t>
  </si>
  <si>
    <t>/dʒɑn 'kɑɹ.ni/</t>
  </si>
  <si>
    <t>Florida 1st</t>
  </si>
  <si>
    <t>FL-01</t>
  </si>
  <si>
    <t>Miller</t>
  </si>
  <si>
    <t>(JEFF MILL-er)</t>
  </si>
  <si>
    <t>/dʒɛf 'mɪ.ləɹ/</t>
  </si>
  <si>
    <t>2001*</t>
  </si>
  <si>
    <t>Florida 2nd</t>
  </si>
  <si>
    <t>FL-02</t>
  </si>
  <si>
    <t>Gwen</t>
  </si>
  <si>
    <t>(GWIN GRAMM)</t>
  </si>
  <si>
    <t>/gwɪn gɹæm/</t>
  </si>
  <si>
    <t>Florida 3rd</t>
  </si>
  <si>
    <t>FL-03</t>
  </si>
  <si>
    <t>Yoho</t>
  </si>
  <si>
    <t>(TED YOH-hoh)</t>
  </si>
  <si>
    <t>/tɛd 'joʊ.hoʊ</t>
  </si>
  <si>
    <t>Florida 4th</t>
  </si>
  <si>
    <t>FL-04</t>
  </si>
  <si>
    <t>Ander</t>
  </si>
  <si>
    <t>Crenshaw</t>
  </si>
  <si>
    <t>(ANN-der KRIN-shaw)</t>
  </si>
  <si>
    <t>/'æn.dəɹ 'kɹɪn.ʃɔ/</t>
  </si>
  <si>
    <t>Florida 5th</t>
  </si>
  <si>
    <t>FL-05</t>
  </si>
  <si>
    <t>Corrine</t>
  </si>
  <si>
    <t>(CORE-een BROWN)</t>
  </si>
  <si>
    <t>/'kɔ.ɹin bɹaʊn/</t>
  </si>
  <si>
    <t>Florida 6th</t>
  </si>
  <si>
    <t>FL-06</t>
  </si>
  <si>
    <t>DeSantis</t>
  </si>
  <si>
    <t>(RAHN dee-SAN-tiss)</t>
  </si>
  <si>
    <t>/ɹɑn di.'sæn.tɪs/</t>
  </si>
  <si>
    <t>Florida 7th</t>
  </si>
  <si>
    <t>FL-07</t>
  </si>
  <si>
    <t>Mica</t>
  </si>
  <si>
    <t>(JAHN MIKE-uh)</t>
  </si>
  <si>
    <t>/dʒɑn 'maɪ.kə/</t>
  </si>
  <si>
    <t>Florida 8th</t>
  </si>
  <si>
    <t>FL-08</t>
  </si>
  <si>
    <t>Posey</t>
  </si>
  <si>
    <t>(BILL POH-zee)</t>
  </si>
  <si>
    <t>/bɪl 'poʊ.zi/</t>
  </si>
  <si>
    <t>Florida 9th</t>
  </si>
  <si>
    <t>FL-09</t>
  </si>
  <si>
    <t>Grayson</t>
  </si>
  <si>
    <t>(AL-en GRAY-suhn)</t>
  </si>
  <si>
    <t>/'æ.lɛn 'gɹeɪ.sən/</t>
  </si>
  <si>
    <t>Florida 10th</t>
  </si>
  <si>
    <t>FL-10</t>
  </si>
  <si>
    <t>Daniel</t>
  </si>
  <si>
    <t>Webster</t>
  </si>
  <si>
    <t>(DAN-yuhl WEBB-ster)</t>
  </si>
  <si>
    <t>/'dæn.jəl 'wɛb.stəɹ/</t>
  </si>
  <si>
    <t>Florida 11th</t>
  </si>
  <si>
    <t>FL-11</t>
  </si>
  <si>
    <t>Rich</t>
  </si>
  <si>
    <t>Nugent</t>
  </si>
  <si>
    <t>(RICH NOO-gent)</t>
  </si>
  <si>
    <t>/ɹɪtʃ 'nu.dʒɛnt/</t>
  </si>
  <si>
    <t>Florida 12th</t>
  </si>
  <si>
    <t>FL-12</t>
  </si>
  <si>
    <t>Gus</t>
  </si>
  <si>
    <t>Bilirakis</t>
  </si>
  <si>
    <t>(GUHS bill-uh-RACK-iss)</t>
  </si>
  <si>
    <t>/gʌs ˌbɪ.lə.'ɹæ.kɪs/</t>
  </si>
  <si>
    <t>Florida 13th</t>
  </si>
  <si>
    <t>FL-13</t>
  </si>
  <si>
    <t>Jolly</t>
  </si>
  <si>
    <t>(DAY-vid JAH-lee)</t>
  </si>
  <si>
    <t>/'deɪ.vɪd 'dʒɑ.li/</t>
  </si>
  <si>
    <t>Florida 14th</t>
  </si>
  <si>
    <t>FL-14</t>
  </si>
  <si>
    <t>Kathy</t>
  </si>
  <si>
    <t>Castor</t>
  </si>
  <si>
    <t>(KATH-ee KAST-ur)</t>
  </si>
  <si>
    <t>/'kæ.θi 'kæ.stəɹ/</t>
  </si>
  <si>
    <t>Florida 15th</t>
  </si>
  <si>
    <t>FL-15</t>
  </si>
  <si>
    <t>Dennis</t>
  </si>
  <si>
    <t>Ross</t>
  </si>
  <si>
    <t>(DEN-iss RAWS)</t>
  </si>
  <si>
    <t>/'dɛ.nɪs ɹɔs/</t>
  </si>
  <si>
    <t>Florida 16th</t>
  </si>
  <si>
    <t>FL-16</t>
  </si>
  <si>
    <t>Vern</t>
  </si>
  <si>
    <t>Buchanan</t>
  </si>
  <si>
    <t>(VERN BYOO-kan-uhn)</t>
  </si>
  <si>
    <t>/vɜɹn 'bju.kæ.nən/</t>
  </si>
  <si>
    <t>Florida 17th</t>
  </si>
  <si>
    <t>FL-17</t>
  </si>
  <si>
    <t>Rooney</t>
  </si>
  <si>
    <t>(TAHM ROO-nee)</t>
  </si>
  <si>
    <t>/tɑm 'ɹu.ni/</t>
  </si>
  <si>
    <t>Florida 18th</t>
  </si>
  <si>
    <t>FL-18</t>
  </si>
  <si>
    <t>(PAT-trick MUR-fee)</t>
  </si>
  <si>
    <t>/'pæ.tʃɹɪk 'mɜɹ.fi/</t>
  </si>
  <si>
    <t>Florida 19th</t>
  </si>
  <si>
    <t>FL-19</t>
  </si>
  <si>
    <t>Curt</t>
  </si>
  <si>
    <t>Clawson</t>
  </si>
  <si>
    <t>(KURT KLAW-suhn)</t>
  </si>
  <si>
    <t>/kɜɹt 'klɔ.sən/</t>
  </si>
  <si>
    <t>Florida 20th</t>
  </si>
  <si>
    <t>FL-20</t>
  </si>
  <si>
    <t>Alcee</t>
  </si>
  <si>
    <t>Hastings</t>
  </si>
  <si>
    <t>(AL-see HAY-stingz)</t>
  </si>
  <si>
    <t>/'æl.si 'heɪ.stɪŋgz/</t>
  </si>
  <si>
    <t>African Methodist</t>
  </si>
  <si>
    <t>Florida 21st</t>
  </si>
  <si>
    <t>FL-21</t>
  </si>
  <si>
    <t>Deutch</t>
  </si>
  <si>
    <t>(TED DOYCH)</t>
  </si>
  <si>
    <t>/tɛd dɔɪtʃ/</t>
  </si>
  <si>
    <t>Florida 22nd</t>
  </si>
  <si>
    <t>FL-22</t>
  </si>
  <si>
    <t>Frankel</t>
  </si>
  <si>
    <t>(LOW-iss FRAYNK-uhl)</t>
  </si>
  <si>
    <t>/'loʊ.ɪs 'fɹeɪŋ.kəl/</t>
  </si>
  <si>
    <t>Florida 23rd</t>
  </si>
  <si>
    <t>FL-23</t>
  </si>
  <si>
    <t>Wasserman Schultz</t>
  </si>
  <si>
    <t>(DEB-ee WAH-ser-min SHUHLTS)</t>
  </si>
  <si>
    <t>/'dɛ.bi 'wɑ.səɹ.mɪn ʃʌlts/</t>
  </si>
  <si>
    <t>Florida 24th</t>
  </si>
  <si>
    <t>FL-24</t>
  </si>
  <si>
    <t>Frederica</t>
  </si>
  <si>
    <t>Wilson</t>
  </si>
  <si>
    <t>(FRED-rick-uh WILL-suhn)</t>
  </si>
  <si>
    <t>/'fɹɛd.ɹɪ.kə 'wɪl.sən/</t>
  </si>
  <si>
    <t>Florida 25th</t>
  </si>
  <si>
    <t>FL-25</t>
  </si>
  <si>
    <t>Mario</t>
  </si>
  <si>
    <t>Diaz-Balart</t>
  </si>
  <si>
    <t>(MAR-ee-oh DEE-azz buh-LART)</t>
  </si>
  <si>
    <t>/'mɑ.ɹi.oʊ 'di.æz bə.'lɑɹt/</t>
  </si>
  <si>
    <t>Florida 26th</t>
  </si>
  <si>
    <t>FL-26</t>
  </si>
  <si>
    <t>Carlos</t>
  </si>
  <si>
    <t>Curbelo</t>
  </si>
  <si>
    <t>(KAR-lohs ker-BEL-oh) [first R is trilled, first O unrounded]</t>
  </si>
  <si>
    <t>/'kɑr.los kəɹ.'bɛ.loʊ/</t>
  </si>
  <si>
    <t>Florida 27th</t>
  </si>
  <si>
    <t>FL-27</t>
  </si>
  <si>
    <t>Ileana</t>
  </si>
  <si>
    <t>Ros-Lehtinen</t>
  </si>
  <si>
    <t>(ill-ee-AH-nuh RAWS LAYT-nin)</t>
  </si>
  <si>
    <t>/ˌɪ.li.'ɑ.nə ɹɔs 'leɪt.nɪn/</t>
  </si>
  <si>
    <t>Georgia 1st</t>
  </si>
  <si>
    <t>GA-01</t>
  </si>
  <si>
    <t>Buddy</t>
  </si>
  <si>
    <t>Carter</t>
  </si>
  <si>
    <t>(BUH-dee CAR-ter)</t>
  </si>
  <si>
    <t>/'bə.ɾi 'kɑɹ.ɾəɹ/</t>
  </si>
  <si>
    <t>Georgia 2nd</t>
  </si>
  <si>
    <t>GA-02</t>
  </si>
  <si>
    <t>Sanford</t>
  </si>
  <si>
    <t>Bishop</t>
  </si>
  <si>
    <t>(SAN-ferd BISH-up)</t>
  </si>
  <si>
    <t>/'sæn.fəɹd 'bɪ.ʃəp/</t>
  </si>
  <si>
    <t>Georgia 3rd</t>
  </si>
  <si>
    <t>GA-03</t>
  </si>
  <si>
    <t>Lynn</t>
  </si>
  <si>
    <t>Westmoreland</t>
  </si>
  <si>
    <t>(LIN WEST-mor-lund)</t>
  </si>
  <si>
    <t>/lɪn 'wɛst.mɔɹ.lənd/</t>
  </si>
  <si>
    <t>Georgia 4th</t>
  </si>
  <si>
    <t>GA-04</t>
  </si>
  <si>
    <t>Hank</t>
  </si>
  <si>
    <t>(HAYNK JAHN-suhn)</t>
  </si>
  <si>
    <t>/hæŋk 'dʒɑn.sən/</t>
  </si>
  <si>
    <t>Soka Gakkai Buddhist</t>
  </si>
  <si>
    <t>Georgia 5th</t>
  </si>
  <si>
    <t>GA-05</t>
  </si>
  <si>
    <t>Lewis</t>
  </si>
  <si>
    <t>(JAHN LOO-iss)</t>
  </si>
  <si>
    <t>/dʒɑn 'lu.ɪs/</t>
  </si>
  <si>
    <t>Georgia 6th</t>
  </si>
  <si>
    <t>GA-06</t>
  </si>
  <si>
    <t>Price</t>
  </si>
  <si>
    <t>(TAHM PRICE)</t>
  </si>
  <si>
    <t>/tɑm pɹaɪs/</t>
  </si>
  <si>
    <t>Georgia 7th</t>
  </si>
  <si>
    <t>GA-07</t>
  </si>
  <si>
    <t>Woodall</t>
  </si>
  <si>
    <t>(RAHB WOOD-awl)</t>
  </si>
  <si>
    <t>/ɹɑb 'wʊ.ɾɔl/</t>
  </si>
  <si>
    <t>Georgia 8th</t>
  </si>
  <si>
    <t>GA-08</t>
  </si>
  <si>
    <t>Austin</t>
  </si>
  <si>
    <t>(AW-stin SKAHT)</t>
  </si>
  <si>
    <t>/'ɔ.stɪn skɑt/</t>
  </si>
  <si>
    <t>Georgia 9th</t>
  </si>
  <si>
    <t>GA-09</t>
  </si>
  <si>
    <t>(DUG KAH-linz)</t>
  </si>
  <si>
    <t>/dʌg 'kɑ.lɪnz/</t>
  </si>
  <si>
    <t>Georgia 10th</t>
  </si>
  <si>
    <t>GA-10</t>
  </si>
  <si>
    <t>Jody</t>
  </si>
  <si>
    <t>Hice</t>
  </si>
  <si>
    <t>(JO-dee HICE)</t>
  </si>
  <si>
    <t>/'dʒoʊ.ɾi haɪs/</t>
  </si>
  <si>
    <t>Georgia 11th</t>
  </si>
  <si>
    <t>GA-11</t>
  </si>
  <si>
    <t>Barry</t>
  </si>
  <si>
    <t>Loudermilk</t>
  </si>
  <si>
    <t>(BAIR-ee LOUD-er-milk)</t>
  </si>
  <si>
    <t>/'bɛ.ɹi 'laʊ.ɾəɹ.mɪlk/</t>
  </si>
  <si>
    <t>Georgia 12th</t>
  </si>
  <si>
    <t>GA-12</t>
  </si>
  <si>
    <t>Allen</t>
  </si>
  <si>
    <t>(RIK AL-en)</t>
  </si>
  <si>
    <t>/ɹɪk 'æ.lɛn/</t>
  </si>
  <si>
    <t>Georgia 13th</t>
  </si>
  <si>
    <t>GA-13</t>
  </si>
  <si>
    <t>(DAY-vid SKAHT)</t>
  </si>
  <si>
    <t>/'deɪ.vɪd skɑt/</t>
  </si>
  <si>
    <t>Georgia 14th</t>
  </si>
  <si>
    <t>GA-14</t>
  </si>
  <si>
    <t>Graves</t>
  </si>
  <si>
    <t>(TAHM GRAYVZ)</t>
  </si>
  <si>
    <t>/tɑm gɹeɪvz/</t>
  </si>
  <si>
    <t>Vacant</t>
  </si>
  <si>
    <t>Hawaii 2nd</t>
  </si>
  <si>
    <t>HI-02</t>
  </si>
  <si>
    <t>Tulsi</t>
  </si>
  <si>
    <t>Gabbard</t>
  </si>
  <si>
    <t>(TUHL-si GAB-erd)</t>
  </si>
  <si>
    <t>/'tʌl.si 'gæ.bəɹd/</t>
  </si>
  <si>
    <t>Hindu</t>
  </si>
  <si>
    <t>Idaho 1st</t>
  </si>
  <si>
    <t>ID-01</t>
  </si>
  <si>
    <t>Labrador</t>
  </si>
  <si>
    <t>(ra-OOL LAB-ruh-dor)</t>
  </si>
  <si>
    <t>/ɹæ.'ul 'læ.bɹə.dɔɹ/</t>
  </si>
  <si>
    <t>Idaho 2nd</t>
  </si>
  <si>
    <t>ID-02</t>
  </si>
  <si>
    <t>Simpson</t>
  </si>
  <si>
    <t>(MIKE SIMP-suhn)</t>
  </si>
  <si>
    <t>/maɪk 'sɪmp.sən/</t>
  </si>
  <si>
    <t>Illinois 1st</t>
  </si>
  <si>
    <t>IL-01</t>
  </si>
  <si>
    <t>Bobby</t>
  </si>
  <si>
    <t>Rush</t>
  </si>
  <si>
    <t>(BAH-bee RUHSH)</t>
  </si>
  <si>
    <t>/'bɑ.bi ɹʌʃ/</t>
  </si>
  <si>
    <t>Illinois 2nd</t>
  </si>
  <si>
    <t>IL-02</t>
  </si>
  <si>
    <t>Robin</t>
  </si>
  <si>
    <t>(RAH-buhn KELL-ee)</t>
  </si>
  <si>
    <t>/'ɹɑ.bən 'kɛ.li/</t>
  </si>
  <si>
    <t>Illinois 3rd</t>
  </si>
  <si>
    <t>IL-03</t>
  </si>
  <si>
    <t>Lipinski</t>
  </si>
  <si>
    <t>(DAN luh-PIN-skee)</t>
  </si>
  <si>
    <t>/dæn lə.'pɪn.ski/</t>
  </si>
  <si>
    <t>Illinois 4th</t>
  </si>
  <si>
    <t>IL-04</t>
  </si>
  <si>
    <t>Luis</t>
  </si>
  <si>
    <t>Gutiérrez</t>
  </si>
  <si>
    <t>(loo-EES goo-tee-AIR-ez) [R is trilled]</t>
  </si>
  <si>
    <t>/lu.'is ˌgu.ti.'ɛ.rɛz/</t>
  </si>
  <si>
    <t>Illinois 5th</t>
  </si>
  <si>
    <t>IL-05</t>
  </si>
  <si>
    <t>Quigley</t>
  </si>
  <si>
    <t>(MIKE KWIG-lee)</t>
  </si>
  <si>
    <t>/maɪk 'kwɪ.gli/</t>
  </si>
  <si>
    <t>Illinois 6th</t>
  </si>
  <si>
    <t>IL-06</t>
  </si>
  <si>
    <t>Peter</t>
  </si>
  <si>
    <t>Roskam</t>
  </si>
  <si>
    <t>(PEE-ter RAH-skum)</t>
  </si>
  <si>
    <t>/'pi.ɾəɹ 'ɹɑ.skəm/</t>
  </si>
  <si>
    <t>Illinois 7th</t>
  </si>
  <si>
    <t>IL-07</t>
  </si>
  <si>
    <t>Danny</t>
  </si>
  <si>
    <t>(DAN-ee DAY-viss)</t>
  </si>
  <si>
    <t>/'dæ.ni 'deɪ.vɪs/</t>
  </si>
  <si>
    <t>Illinois 8th</t>
  </si>
  <si>
    <t>IL-08</t>
  </si>
  <si>
    <t>Duckworth</t>
  </si>
  <si>
    <t>(TAM-ee DUCK-werth)</t>
  </si>
  <si>
    <t>/'tæ.mi 'dʌ.kwəɹθ/</t>
  </si>
  <si>
    <t>Deist</t>
  </si>
  <si>
    <t>Illinois 9th</t>
  </si>
  <si>
    <t>IL-09</t>
  </si>
  <si>
    <t>Jan</t>
  </si>
  <si>
    <t>Schakowsky</t>
  </si>
  <si>
    <t>(JANN shuh-COW-skee)</t>
  </si>
  <si>
    <t>/dʒæn ʃə.'kaʊ.ski/</t>
  </si>
  <si>
    <t>Illinois 10th</t>
  </si>
  <si>
    <t>IL-10</t>
  </si>
  <si>
    <t>Dold</t>
  </si>
  <si>
    <t>(BAHB DOLD)</t>
  </si>
  <si>
    <t>/bɑb doʊld/</t>
  </si>
  <si>
    <t>2014, 2010-2012</t>
  </si>
  <si>
    <t>Illinois 11th</t>
  </si>
  <si>
    <t>IL-11</t>
  </si>
  <si>
    <t>Foster</t>
  </si>
  <si>
    <t>(BILL FAW-ster)</t>
  </si>
  <si>
    <t>/bɪl 'fɔ.stəɹ/</t>
  </si>
  <si>
    <t>2012, 2008*-2010</t>
  </si>
  <si>
    <t>Illinois 12th</t>
  </si>
  <si>
    <t>IL-12</t>
  </si>
  <si>
    <t>Bost</t>
  </si>
  <si>
    <t>(MIKE BAWST)</t>
  </si>
  <si>
    <t>/maɪk bɔst/</t>
  </si>
  <si>
    <t>Illinois 13th</t>
  </si>
  <si>
    <t>IL-13</t>
  </si>
  <si>
    <t>Rodney</t>
  </si>
  <si>
    <t>(RAHD-nee DAY-viss)</t>
  </si>
  <si>
    <t>/'ɹɑd.ni 'deɪ.vɪs/</t>
  </si>
  <si>
    <t>Illinois 14th</t>
  </si>
  <si>
    <t>IL-14</t>
  </si>
  <si>
    <t>Randy</t>
  </si>
  <si>
    <t>Hultgren</t>
  </si>
  <si>
    <t>(RAN-dee HOLT-grin)</t>
  </si>
  <si>
    <t>/'ɹæn.di 'hoʊlt.gɹɪn/</t>
  </si>
  <si>
    <t>Illinois 15th</t>
  </si>
  <si>
    <t>IL-15</t>
  </si>
  <si>
    <t>Shimkus</t>
  </si>
  <si>
    <t>(JAHN SHIM-cuss)</t>
  </si>
  <si>
    <t>/dʒɑn 'ʃɪm.kəs/</t>
  </si>
  <si>
    <t>Illinois 16th</t>
  </si>
  <si>
    <t>IL-16</t>
  </si>
  <si>
    <t>Kinzinger</t>
  </si>
  <si>
    <t>(ADD-um KIN-zing-er)</t>
  </si>
  <si>
    <t>/'æ.ɾəm 'kɪn.ziŋ.gəɹ/</t>
  </si>
  <si>
    <t>Illinois 17th</t>
  </si>
  <si>
    <t>IL-17</t>
  </si>
  <si>
    <t>Cheri</t>
  </si>
  <si>
    <t>Bustos</t>
  </si>
  <si>
    <t>(SHAIR-ee BOO-stohs)</t>
  </si>
  <si>
    <t>/'ʃɛ.ɹi 'bu.stoʊs/</t>
  </si>
  <si>
    <t>Darin</t>
  </si>
  <si>
    <t>LaHood</t>
  </si>
  <si>
    <t>(DAIR-in luh-HOOD)</t>
  </si>
  <si>
    <t>/'dɛ.ɹɪn lə.'hʊd/</t>
  </si>
  <si>
    <t>2015*</t>
  </si>
  <si>
    <t>Indiana 1st</t>
  </si>
  <si>
    <t>IN-01</t>
  </si>
  <si>
    <t>Visclosky</t>
  </si>
  <si>
    <t>(PEET vi-SKLOW-skee) [OW as in cow]</t>
  </si>
  <si>
    <t>/pit vɪ.'sklaʊ.ski/</t>
  </si>
  <si>
    <t>Indiana 2nd</t>
  </si>
  <si>
    <t>IN-02</t>
  </si>
  <si>
    <t>Walorski</t>
  </si>
  <si>
    <t>(JACK-ee wuh-LORE-skee)</t>
  </si>
  <si>
    <t>/'dʒæ.ki wə.'lɔɹ.ski/</t>
  </si>
  <si>
    <t>Indiana 3rd</t>
  </si>
  <si>
    <t>IN-03</t>
  </si>
  <si>
    <t>Marlin</t>
  </si>
  <si>
    <t>Stutzman</t>
  </si>
  <si>
    <t>(MAR-lin STUHTS-muhn)</t>
  </si>
  <si>
    <t>/'mɑɹ.lɪn 'stʌts.mən/</t>
  </si>
  <si>
    <t>Indiana 4th</t>
  </si>
  <si>
    <t>IN-04</t>
  </si>
  <si>
    <t>Todd</t>
  </si>
  <si>
    <t>Rokita</t>
  </si>
  <si>
    <t>(TAHD roh-KEE-tuh)</t>
  </si>
  <si>
    <t>/tɑd ɹoʊ.'ki.ɾə/</t>
  </si>
  <si>
    <t>Indiana 5th</t>
  </si>
  <si>
    <t>IN-05</t>
  </si>
  <si>
    <t>(SOO-zin BROOKS)</t>
  </si>
  <si>
    <t>/'su.zɪn bɹʊks/</t>
  </si>
  <si>
    <t>Indiana 6th</t>
  </si>
  <si>
    <t>IN-06</t>
  </si>
  <si>
    <t>Luke</t>
  </si>
  <si>
    <t>Messer</t>
  </si>
  <si>
    <t>(LOOK MEH-ser)</t>
  </si>
  <si>
    <t>/luk 'mɛ.səɹ/</t>
  </si>
  <si>
    <t>Indiana 7th</t>
  </si>
  <si>
    <t>IN-07</t>
  </si>
  <si>
    <t>André</t>
  </si>
  <si>
    <t>Carson</t>
  </si>
  <si>
    <t>(AHN-dray CAR-suhn)</t>
  </si>
  <si>
    <t>/'ɑn.dɹeɪ 'kɑɹ.sən/</t>
  </si>
  <si>
    <t>Muslim</t>
  </si>
  <si>
    <t>Indiana 8th</t>
  </si>
  <si>
    <t>IN-08</t>
  </si>
  <si>
    <t>Larry</t>
  </si>
  <si>
    <t>Bucshon</t>
  </si>
  <si>
    <t>(LAIR-ee boo-SHAHN)</t>
  </si>
  <si>
    <t>/'lɛə.ɹi bu.'ʃɑn/</t>
  </si>
  <si>
    <t>Indiana 9th</t>
  </si>
  <si>
    <t>IN-09</t>
  </si>
  <si>
    <t>(TAHD YUHNG)</t>
  </si>
  <si>
    <t>/tɑd jʌŋɡ/</t>
  </si>
  <si>
    <t>Iowa 1st</t>
  </si>
  <si>
    <t>IA-01</t>
  </si>
  <si>
    <t>Rod</t>
  </si>
  <si>
    <t>Blum</t>
  </si>
  <si>
    <t>(RAHD BLUHM)</t>
  </si>
  <si>
    <t>/ɹɑd blʌm/</t>
  </si>
  <si>
    <t>Iowa 2nd</t>
  </si>
  <si>
    <t>IA-02</t>
  </si>
  <si>
    <t>Dave</t>
  </si>
  <si>
    <t>Loebsack</t>
  </si>
  <si>
    <t>(DAVE LOHB-sack)</t>
  </si>
  <si>
    <t>/deɪv 'loʊb.sæk/</t>
  </si>
  <si>
    <t>Iowa 3rd</t>
  </si>
  <si>
    <t>IA-03</t>
  </si>
  <si>
    <t>(DAY-vid YUHNG</t>
  </si>
  <si>
    <t>/'deɪ.vɪd jʌŋɡ/</t>
  </si>
  <si>
    <t>Iowa 4th</t>
  </si>
  <si>
    <t>IA-04</t>
  </si>
  <si>
    <t>(STEEV KING)</t>
  </si>
  <si>
    <t>/stiv kɪŋg/</t>
  </si>
  <si>
    <t>Kansas 1st</t>
  </si>
  <si>
    <t>KS-01</t>
  </si>
  <si>
    <t>Huelskamp</t>
  </si>
  <si>
    <t>(TIM HYUHL-skamp)</t>
  </si>
  <si>
    <t>/tɪm 'hjʌl.skæmp/</t>
  </si>
  <si>
    <t>Kansas 2nd</t>
  </si>
  <si>
    <t>KS-02</t>
  </si>
  <si>
    <t>Jenkins</t>
  </si>
  <si>
    <t>(LIN JAYN-kuhnz)</t>
  </si>
  <si>
    <t>/lɪn 'dʒeɪŋ.kənz/</t>
  </si>
  <si>
    <t>Kansas 3rd</t>
  </si>
  <si>
    <t>KS-03</t>
  </si>
  <si>
    <t>Yoder</t>
  </si>
  <si>
    <t>(KEV-in YOH-der)</t>
  </si>
  <si>
    <t>/'kɛ.vɪn 'joʊ.ɾəɹ/</t>
  </si>
  <si>
    <t>Kansas 4th</t>
  </si>
  <si>
    <t>KS-04</t>
  </si>
  <si>
    <t>Pompeo</t>
  </si>
  <si>
    <t>(MIKE pahm-PAY-oh)</t>
  </si>
  <si>
    <t>/maɪk pɑm.'peɪ.oʊ/</t>
  </si>
  <si>
    <t>Kentucky 2nd</t>
  </si>
  <si>
    <t>KY-02</t>
  </si>
  <si>
    <t>Brett</t>
  </si>
  <si>
    <t>Guthrie</t>
  </si>
  <si>
    <t>(BRETT GUH-three)</t>
  </si>
  <si>
    <t>/bɹɛt 'gʌ.θɹi/</t>
  </si>
  <si>
    <t>Kentucky 3rd</t>
  </si>
  <si>
    <t>KY-03</t>
  </si>
  <si>
    <t>Yarmuth</t>
  </si>
  <si>
    <t>(JAHN YAR-muhth</t>
  </si>
  <si>
    <t>/dʒɑn 'jɑɹ.məθ/</t>
  </si>
  <si>
    <t>Kentucky 4th</t>
  </si>
  <si>
    <t>KY-04</t>
  </si>
  <si>
    <t>Thomas</t>
  </si>
  <si>
    <t>Massie</t>
  </si>
  <si>
    <t>(TAH-muhs MASS-ee)</t>
  </si>
  <si>
    <t>/'tɑ.məs 'mæ.si/</t>
  </si>
  <si>
    <t>Kentucky 5th</t>
  </si>
  <si>
    <t>KY-05</t>
  </si>
  <si>
    <t>Hal</t>
  </si>
  <si>
    <t>(HAL RAH-jerz)</t>
  </si>
  <si>
    <t>/hæl 'ɹɑ.dʒəɹz/</t>
  </si>
  <si>
    <t>Kentucky 6th</t>
  </si>
  <si>
    <t>KY-06</t>
  </si>
  <si>
    <t>Andy</t>
  </si>
  <si>
    <t>Barr</t>
  </si>
  <si>
    <t>(ANN-dee BAR)</t>
  </si>
  <si>
    <t>/'æn.di bɑɹ/</t>
  </si>
  <si>
    <t>Louisiana 1st</t>
  </si>
  <si>
    <t>LA-01</t>
  </si>
  <si>
    <t>Scalise</t>
  </si>
  <si>
    <t>(STEEV skuh-LEES)</t>
  </si>
  <si>
    <t>/stiv skə.'lis/</t>
  </si>
  <si>
    <t>Louisiana 2nd</t>
  </si>
  <si>
    <t>LA-02</t>
  </si>
  <si>
    <t>Cedric</t>
  </si>
  <si>
    <t>Richmond</t>
  </si>
  <si>
    <t>(SEH-druhk RICH-muhn)</t>
  </si>
  <si>
    <t>/'sɛ.dʒɹək 'ɹɪtʃ.mən/</t>
  </si>
  <si>
    <t>Louisiana 3rd</t>
  </si>
  <si>
    <t>LA-03</t>
  </si>
  <si>
    <t>Charles</t>
  </si>
  <si>
    <t>Boustany</t>
  </si>
  <si>
    <t>(CHARLZ boo-STAN-ee)</t>
  </si>
  <si>
    <t>/tʃɑɹlz bu.'stæ.ni/</t>
  </si>
  <si>
    <t>Louisiana 4th</t>
  </si>
  <si>
    <t>LA-04</t>
  </si>
  <si>
    <t>Fleming</t>
  </si>
  <si>
    <t>(JAHN FLEM-ing)</t>
  </si>
  <si>
    <t>/dʒɑn 'flɛ.mɪŋg/</t>
  </si>
  <si>
    <t>Louisiana 5th</t>
  </si>
  <si>
    <t>LA-05</t>
  </si>
  <si>
    <t>Ralph</t>
  </si>
  <si>
    <t>Abraham</t>
  </si>
  <si>
    <t>(RALF AY-bruh-ham)</t>
  </si>
  <si>
    <t>/ɹælf 'eɪ.bɹə.hæəm/</t>
  </si>
  <si>
    <t>Louisiana 6th</t>
  </si>
  <si>
    <t>LA-06</t>
  </si>
  <si>
    <t>Garret</t>
  </si>
  <si>
    <t>(GAIR-ett GRAYVZ)</t>
  </si>
  <si>
    <t>/'gɛ.ɹɛt gɹeɪvz/</t>
  </si>
  <si>
    <t>Maine 1st</t>
  </si>
  <si>
    <t>ME-01</t>
  </si>
  <si>
    <t>Chellie</t>
  </si>
  <si>
    <t>Pingree</t>
  </si>
  <si>
    <t>(SHELL-ee PING-ree)</t>
  </si>
  <si>
    <t>/'ʃɛ.li 'piŋ.gɹi/</t>
  </si>
  <si>
    <t>Maine 2nd</t>
  </si>
  <si>
    <t>ME-02</t>
  </si>
  <si>
    <t>Poliquin</t>
  </si>
  <si>
    <t>(BROOS PAH-lih-kwin)</t>
  </si>
  <si>
    <t>/bɹus 'pɑ.lɪ.kwɪn/</t>
  </si>
  <si>
    <t>Maryland 1st</t>
  </si>
  <si>
    <t>MD-01</t>
  </si>
  <si>
    <t>Harris</t>
  </si>
  <si>
    <t>(ANN-dee HAIR-iss)</t>
  </si>
  <si>
    <t>/'æn.di 'hɛ.ɹɪs/</t>
  </si>
  <si>
    <t>Maryland 2nd</t>
  </si>
  <si>
    <t>MD-02</t>
  </si>
  <si>
    <t>Dutch</t>
  </si>
  <si>
    <t>Ruppersberger</t>
  </si>
  <si>
    <t>(DUHCH ROO-perz-berg-er)</t>
  </si>
  <si>
    <t>/dʌtʃ 'ɹu.pɹz.ˌbɜɹ.gəɹ/</t>
  </si>
  <si>
    <t>Maryland 3rd</t>
  </si>
  <si>
    <t>MD-03</t>
  </si>
  <si>
    <t>Sarbanes</t>
  </si>
  <si>
    <t>(JAHN SAR-bainz)</t>
  </si>
  <si>
    <t>/dʒɑn 'sɑɹ.beɪnz/</t>
  </si>
  <si>
    <t>Maryland 4th</t>
  </si>
  <si>
    <t>MD-04</t>
  </si>
  <si>
    <t>Donna</t>
  </si>
  <si>
    <t>Edwards</t>
  </si>
  <si>
    <t>(DAHN-uh ED-werdz)</t>
  </si>
  <si>
    <t>/'dɑ.nə 'ɛd.wəɹdz/</t>
  </si>
  <si>
    <t>Maryland 5th</t>
  </si>
  <si>
    <t>MD-05</t>
  </si>
  <si>
    <t>Steny</t>
  </si>
  <si>
    <t>Hoyer</t>
  </si>
  <si>
    <t>(STEH-nee HOY-er)</t>
  </si>
  <si>
    <t>/'stɛ.ni 'hɔɪ.əɹ/</t>
  </si>
  <si>
    <t>1981*</t>
  </si>
  <si>
    <t>Maryland 6th</t>
  </si>
  <si>
    <t>MD-06</t>
  </si>
  <si>
    <t>Delaney</t>
  </si>
  <si>
    <t>(JAHN duh-LAY-nee)</t>
  </si>
  <si>
    <t>/dʒɑn də.'leɪ.ni/</t>
  </si>
  <si>
    <t>Maryland 7th</t>
  </si>
  <si>
    <t>MD-07</t>
  </si>
  <si>
    <t>Elijah</t>
  </si>
  <si>
    <t>Cummings</t>
  </si>
  <si>
    <t>(ee-LIE-juh KUHM-ingz)</t>
  </si>
  <si>
    <t>/e.'laɪ.ʒə kʌ.mɪŋgz/</t>
  </si>
  <si>
    <t>Maryland 8th</t>
  </si>
  <si>
    <t>MD-08</t>
  </si>
  <si>
    <t>Van Hollen</t>
  </si>
  <si>
    <t>(KRISS vann HAH-lenn)</t>
  </si>
  <si>
    <t>/kɹɪs væn.'hɑ.lɛn/</t>
  </si>
  <si>
    <t>Massachusetts 1st</t>
  </si>
  <si>
    <t>MA-01</t>
  </si>
  <si>
    <t>Richie</t>
  </si>
  <si>
    <t>Neal</t>
  </si>
  <si>
    <t>(RICH-ee NEEL)</t>
  </si>
  <si>
    <t>/'ɹɪ.tʃi nil/</t>
  </si>
  <si>
    <t>Massachusetts 2nd</t>
  </si>
  <si>
    <t>MA-02</t>
  </si>
  <si>
    <t>McGovern</t>
  </si>
  <si>
    <t>(JIM mih-GUH-vurn)</t>
  </si>
  <si>
    <t>/dʒɪm mɪ.'gʌ.vəɹn/</t>
  </si>
  <si>
    <t>Massachusetts 3rd</t>
  </si>
  <si>
    <t>MA-03</t>
  </si>
  <si>
    <t>Niki</t>
  </si>
  <si>
    <t>Tsongas</t>
  </si>
  <si>
    <t>(NICK-ee SAWNG-us)</t>
  </si>
  <si>
    <t>/'nɪ.ki 'sɔŋ.gəs/</t>
  </si>
  <si>
    <t>Massachusetts 4th</t>
  </si>
  <si>
    <t>MA-04</t>
  </si>
  <si>
    <t>Kennedy</t>
  </si>
  <si>
    <t>(JOH KEN-eh-dee)</t>
  </si>
  <si>
    <t>/dʒoʊ 'kɛ.nɛ.di/</t>
  </si>
  <si>
    <t>Massachusetts 5th</t>
  </si>
  <si>
    <t>MA-05</t>
  </si>
  <si>
    <t>Katherine</t>
  </si>
  <si>
    <t>Clark</t>
  </si>
  <si>
    <t>(KATH-rinn KLARK)</t>
  </si>
  <si>
    <t>/'kæ.θɹɪn klɑɹk/</t>
  </si>
  <si>
    <t>Massachusetts 6th</t>
  </si>
  <si>
    <t>MA-06</t>
  </si>
  <si>
    <t>Seth</t>
  </si>
  <si>
    <t>Moulton</t>
  </si>
  <si>
    <t>(SETH MOLE-tuhn)</t>
  </si>
  <si>
    <t>/sɛθ 'moʊl.tən/</t>
  </si>
  <si>
    <t>Massachusetts 7th</t>
  </si>
  <si>
    <t>MA-07</t>
  </si>
  <si>
    <t>Capuano</t>
  </si>
  <si>
    <t>(MIKE cap-yoo-AH-noh)</t>
  </si>
  <si>
    <t>/maɪk ˌkæ.pju.'ɑ.noʊ/</t>
  </si>
  <si>
    <t>Massachusetts 8th</t>
  </si>
  <si>
    <t>MA-08</t>
  </si>
  <si>
    <t>Stephen</t>
  </si>
  <si>
    <t>Lynch</t>
  </si>
  <si>
    <t>(STEE-vuhn LINCH)</t>
  </si>
  <si>
    <t>/'sti.vən lɪntʃ/</t>
  </si>
  <si>
    <t>Massachusetts 9th</t>
  </si>
  <si>
    <t>MA-09</t>
  </si>
  <si>
    <t>Keating</t>
  </si>
  <si>
    <t>(BILL KEE-ting)</t>
  </si>
  <si>
    <t>/bɪl 'ki.ɾɪŋg/</t>
  </si>
  <si>
    <t>Michigan 1st</t>
  </si>
  <si>
    <t>MI-01</t>
  </si>
  <si>
    <t>Benishek</t>
  </si>
  <si>
    <t>(DANN BEN-ih-shek)</t>
  </si>
  <si>
    <t>/dæn 'bɛ.nɪ.ʃɛk</t>
  </si>
  <si>
    <t>Michigan 2nd</t>
  </si>
  <si>
    <t>MI-02</t>
  </si>
  <si>
    <t>Huizenga</t>
  </si>
  <si>
    <t>(BILL HIGH-zing-uh)</t>
  </si>
  <si>
    <t>/bɪl 'haɪ.ziŋ.gə/</t>
  </si>
  <si>
    <t>Christian Reformed</t>
  </si>
  <si>
    <t>Michigan 3rd</t>
  </si>
  <si>
    <t>MI-03</t>
  </si>
  <si>
    <t>Justin</t>
  </si>
  <si>
    <t>Amash</t>
  </si>
  <si>
    <t>(JUH-stin uh-MAHSH)</t>
  </si>
  <si>
    <t>/'dʒʌ.stɪn ə.'mɑʃ/</t>
  </si>
  <si>
    <t>Michigan 4th</t>
  </si>
  <si>
    <t>MI-04</t>
  </si>
  <si>
    <t>Moolenaar</t>
  </si>
  <si>
    <t>(JAHN MOLE-uh-nar)</t>
  </si>
  <si>
    <t>/dʒɑn 'moʊ.lə.nɑɹ/</t>
  </si>
  <si>
    <t>Michigan 5th</t>
  </si>
  <si>
    <t>MI-05</t>
  </si>
  <si>
    <t>Kildee</t>
  </si>
  <si>
    <t>(DANN KILL-dee)</t>
  </si>
  <si>
    <t>/dæn 'kɪl.di/</t>
  </si>
  <si>
    <t>Michigan 6th</t>
  </si>
  <si>
    <t>MI-06</t>
  </si>
  <si>
    <t>Fred</t>
  </si>
  <si>
    <t>Upton</t>
  </si>
  <si>
    <t>(FRED UP-ton)</t>
  </si>
  <si>
    <t>/fɹɛd 'ʌp.tən/</t>
  </si>
  <si>
    <t>Michigan 7th</t>
  </si>
  <si>
    <t>MI-07</t>
  </si>
  <si>
    <t>Walberg</t>
  </si>
  <si>
    <t>(TIM WAWL-berg)</t>
  </si>
  <si>
    <t>/tɪm 'wɔl.bəɹg/</t>
  </si>
  <si>
    <t>2010, 2006-2008</t>
  </si>
  <si>
    <t>Michigan 8th</t>
  </si>
  <si>
    <t>MI-08</t>
  </si>
  <si>
    <t>(MIKE BIH-shup)</t>
  </si>
  <si>
    <t>/maɪk 'bɪ.ʃəp/</t>
  </si>
  <si>
    <t>Michigan 9th</t>
  </si>
  <si>
    <t>MI-09</t>
  </si>
  <si>
    <t>Sandy</t>
  </si>
  <si>
    <t>Levin</t>
  </si>
  <si>
    <t>(SAN-dee LEV-in)</t>
  </si>
  <si>
    <t>/'sæn.di 'lɛ.vɪn/</t>
  </si>
  <si>
    <t>Michigan 10th</t>
  </si>
  <si>
    <t>MI-10</t>
  </si>
  <si>
    <t>Candice</t>
  </si>
  <si>
    <t>(KAN-diss MILL-er)</t>
  </si>
  <si>
    <t>/'kæn.dɪs 'mɪ.ləɹ/</t>
  </si>
  <si>
    <t>Michigan 11th</t>
  </si>
  <si>
    <t>MI-11</t>
  </si>
  <si>
    <t>Trott</t>
  </si>
  <si>
    <t>(DAVE TRAHT)</t>
  </si>
  <si>
    <t>/deɪv tʃɹɑt/</t>
  </si>
  <si>
    <t>Michigan 12th</t>
  </si>
  <si>
    <t>MI-12</t>
  </si>
  <si>
    <t>Dingell</t>
  </si>
  <si>
    <t>(DEH-bee DING-uhl)</t>
  </si>
  <si>
    <t>/'dɛ.bi 'diŋ.gəl/</t>
  </si>
  <si>
    <t>Michigan 13th</t>
  </si>
  <si>
    <t>MI-13</t>
  </si>
  <si>
    <t>Conyers</t>
  </si>
  <si>
    <t>(JAHN KAHN-yerz)</t>
  </si>
  <si>
    <t>/dʒɑn 'kɑn.jəɹz/</t>
  </si>
  <si>
    <t>Michigan 14th</t>
  </si>
  <si>
    <t>MI-14</t>
  </si>
  <si>
    <t>Brenda</t>
  </si>
  <si>
    <t>Lawrence</t>
  </si>
  <si>
    <t>(BREN-duh LOR-uhns)</t>
  </si>
  <si>
    <t>/'bɹɛn.də 'lɔ.ɹəns/</t>
  </si>
  <si>
    <t>Minnesota 1st</t>
  </si>
  <si>
    <t>MN-01</t>
  </si>
  <si>
    <t>Walz</t>
  </si>
  <si>
    <t>(TIM WAWLZ)</t>
  </si>
  <si>
    <t>/tɪm wɔlz/</t>
  </si>
  <si>
    <t>Minnesota 2nd</t>
  </si>
  <si>
    <t>MN-02</t>
  </si>
  <si>
    <t>Kline</t>
  </si>
  <si>
    <t>(JAHN KLINE)</t>
  </si>
  <si>
    <t>/dʒɑn 'klaɪn/</t>
  </si>
  <si>
    <t>Minnesota 3rd</t>
  </si>
  <si>
    <t>MN-03</t>
  </si>
  <si>
    <t>Erik</t>
  </si>
  <si>
    <t>Paulsen</t>
  </si>
  <si>
    <t>(AIR-ick PAWL-suhn)</t>
  </si>
  <si>
    <t>/'ɛ.ɹɪk 'pɔl.sən/</t>
  </si>
  <si>
    <t>Minnesota 4th</t>
  </si>
  <si>
    <t>MN-04</t>
  </si>
  <si>
    <t>Betty</t>
  </si>
  <si>
    <t>McCollum</t>
  </si>
  <si>
    <t>(BET-ee muh-KUHL-um)</t>
  </si>
  <si>
    <t>/'bɛ.ɾi mə.'kəl.əm/</t>
  </si>
  <si>
    <t>Minnesota 5th</t>
  </si>
  <si>
    <t>MN-05</t>
  </si>
  <si>
    <t>Keith</t>
  </si>
  <si>
    <t>Ellison</t>
  </si>
  <si>
    <t>(KEETH EH-lih-suhn)</t>
  </si>
  <si>
    <t>/kiθ 'ɛ.lɪ.sən/</t>
  </si>
  <si>
    <t>Minnesota 6th</t>
  </si>
  <si>
    <t>MN-06</t>
  </si>
  <si>
    <t>Emmer</t>
  </si>
  <si>
    <t>(TAHM EM-er)</t>
  </si>
  <si>
    <t>/tɑm 'ɛ.məɹ/</t>
  </si>
  <si>
    <t>Minnesota 7th</t>
  </si>
  <si>
    <t>MN-07</t>
  </si>
  <si>
    <t>Collin</t>
  </si>
  <si>
    <t>Peterson</t>
  </si>
  <si>
    <t>(KAH-lin PEE-ter-suhn)</t>
  </si>
  <si>
    <t>/'kɑ.lɪn 'pi.ɾəɹ.sən/</t>
  </si>
  <si>
    <t>Minnesota 8th</t>
  </si>
  <si>
    <t>MN-08</t>
  </si>
  <si>
    <t>Nolan</t>
  </si>
  <si>
    <t>(RICK NOLL-uhn)</t>
  </si>
  <si>
    <t>/ɹɪk 'noʊ.lən/</t>
  </si>
  <si>
    <t>2012, 1974-1980</t>
  </si>
  <si>
    <t>(CHRENT KELL-ee)</t>
  </si>
  <si>
    <t>/tʃɹɛnt 'kɛ.li/</t>
  </si>
  <si>
    <t>Mississippi 2nd</t>
  </si>
  <si>
    <t>MS-02</t>
  </si>
  <si>
    <t>Bennie</t>
  </si>
  <si>
    <t>(BIN-ee TAHM-suhn)</t>
  </si>
  <si>
    <t>/'bɪ.ni 'tɑm.sən/</t>
  </si>
  <si>
    <t>Mississippi 3rd</t>
  </si>
  <si>
    <t>MS-03</t>
  </si>
  <si>
    <t>Gregg</t>
  </si>
  <si>
    <t>Harper</t>
  </si>
  <si>
    <t>(GREGG HAR-per)</t>
  </si>
  <si>
    <t>/gɹɛg 'hɑɹ.pəɹ/</t>
  </si>
  <si>
    <t>Mississippi 4th</t>
  </si>
  <si>
    <t>MS-04</t>
  </si>
  <si>
    <t>Steven</t>
  </si>
  <si>
    <t>Palazzo</t>
  </si>
  <si>
    <t>(STEEV-in puh-LAZZ-oh)</t>
  </si>
  <si>
    <t>/'sti.vɪn pə.'læ.zoʊ/</t>
  </si>
  <si>
    <t>Missouri 1st</t>
  </si>
  <si>
    <t>MO-01</t>
  </si>
  <si>
    <t>Lacy</t>
  </si>
  <si>
    <t>Clay</t>
  </si>
  <si>
    <t>(LAY-see CLAY)</t>
  </si>
  <si>
    <t>/'leɪ.si kleɪ/</t>
  </si>
  <si>
    <t>Missouri 2nd</t>
  </si>
  <si>
    <t>MO-02</t>
  </si>
  <si>
    <t>Wagner</t>
  </si>
  <si>
    <t>(ANN WAG-ner)</t>
  </si>
  <si>
    <t>/æn 'wæg.nəɹ/</t>
  </si>
  <si>
    <t>Missouri 3rd</t>
  </si>
  <si>
    <t>MO-03</t>
  </si>
  <si>
    <t>Blaine</t>
  </si>
  <si>
    <t>Luetkemeyer</t>
  </si>
  <si>
    <t>(BLAYN LOOT-kuh-my-ur)</t>
  </si>
  <si>
    <t>/bleɪn 'lut.kə.ˌmaɪ.əɹ/</t>
  </si>
  <si>
    <t>Missouri 4th</t>
  </si>
  <si>
    <t>MO-04</t>
  </si>
  <si>
    <t>Vicky</t>
  </si>
  <si>
    <t>Hartzler</t>
  </si>
  <si>
    <t>(VICK-ee HART-slur)</t>
  </si>
  <si>
    <t>/'vɪ.ki 'hɑɹt.sləɹ/</t>
  </si>
  <si>
    <t>Missouri 5th</t>
  </si>
  <si>
    <t>MO-05</t>
  </si>
  <si>
    <t>Emanuel</t>
  </si>
  <si>
    <t>Cleaver</t>
  </si>
  <si>
    <t>(ih-MAN-yoo-wuhl KLEE-ver)</t>
  </si>
  <si>
    <t>/ɪ.'mæn.ju.ˌwəl 'kli.vəɹ/</t>
  </si>
  <si>
    <t>Missouri 6th</t>
  </si>
  <si>
    <t>MO-06</t>
  </si>
  <si>
    <t>(SAM GRAYVZ)</t>
  </si>
  <si>
    <t>/sæm gɹeɪvz</t>
  </si>
  <si>
    <t>Missouri 7th</t>
  </si>
  <si>
    <t>MO-07</t>
  </si>
  <si>
    <t>Billy</t>
  </si>
  <si>
    <t>Long</t>
  </si>
  <si>
    <t>(BILL-ee LAWNG)</t>
  </si>
  <si>
    <t>/'bɪ.li lɔŋg/</t>
  </si>
  <si>
    <t>Missouri 8th</t>
  </si>
  <si>
    <t>MO-08</t>
  </si>
  <si>
    <t>Jason</t>
  </si>
  <si>
    <t>Smith</t>
  </si>
  <si>
    <t>(JAY-suhn SMITH)</t>
  </si>
  <si>
    <t>/'dʒeɪ.sən smɪθ/</t>
  </si>
  <si>
    <t>Pentecostal</t>
  </si>
  <si>
    <t>Montana At-Large</t>
  </si>
  <si>
    <t>MT-AL</t>
  </si>
  <si>
    <t>Ryan</t>
  </si>
  <si>
    <t>Zinke</t>
  </si>
  <si>
    <t>(RAHY-uhn ZIN-kee)</t>
  </si>
  <si>
    <t>/'ɹaɪ.ən 'zɪŋ.ki/</t>
  </si>
  <si>
    <t>Nebraska 1st</t>
  </si>
  <si>
    <t>NE-01</t>
  </si>
  <si>
    <t>Fortenberry</t>
  </si>
  <si>
    <t>(JEFF FOR-tn-bare-ee)</t>
  </si>
  <si>
    <t>/dʒɛf 'fɔɹ.ʔn.ˌbɛ.ɹi/</t>
  </si>
  <si>
    <t>Nebraska 2nd</t>
  </si>
  <si>
    <t>NE-02</t>
  </si>
  <si>
    <t>Ashford</t>
  </si>
  <si>
    <t>(BRADD ASH-ferd)</t>
  </si>
  <si>
    <t>/bɹæd 'æʃ.fəɹd/</t>
  </si>
  <si>
    <t>Nebraska 3rd</t>
  </si>
  <si>
    <t>NE-03</t>
  </si>
  <si>
    <t>Adrian</t>
  </si>
  <si>
    <t>(AY-dree-in SMITH)</t>
  </si>
  <si>
    <t>/'eɪ.ɾɹi.ɪn smɪθ/</t>
  </si>
  <si>
    <t>Nevada 1st</t>
  </si>
  <si>
    <t>NV-01</t>
  </si>
  <si>
    <t>Dina</t>
  </si>
  <si>
    <t>Titus</t>
  </si>
  <si>
    <t>(DEE-nuh TIE-tus)</t>
  </si>
  <si>
    <t>/'di.nə 'taɪ.ɾəs/</t>
  </si>
  <si>
    <t>Nevada 2nd</t>
  </si>
  <si>
    <t>NV-02</t>
  </si>
  <si>
    <t>Amodei</t>
  </si>
  <si>
    <t>(MARK AM-uh-day)</t>
  </si>
  <si>
    <t>/mɑɹk 'æ.mə.deɪ/</t>
  </si>
  <si>
    <t>Nevada 3rd</t>
  </si>
  <si>
    <t>NV-03</t>
  </si>
  <si>
    <t>Heck</t>
  </si>
  <si>
    <t>(JOH HECK)</t>
  </si>
  <si>
    <t>/dʒoʊ hɛk/</t>
  </si>
  <si>
    <t>Nevada 4th</t>
  </si>
  <si>
    <t>NV-04</t>
  </si>
  <si>
    <t>Cresent</t>
  </si>
  <si>
    <t>Hardy</t>
  </si>
  <si>
    <t>(KRES-uhnt HAR-dee)</t>
  </si>
  <si>
    <t>/ˈkɹɛ.sənt hɑɹ.ɾi/</t>
  </si>
  <si>
    <t>New Hampshire 1st</t>
  </si>
  <si>
    <t>NH-01</t>
  </si>
  <si>
    <t>Frank</t>
  </si>
  <si>
    <t>Guinta</t>
  </si>
  <si>
    <t>(FRAYNK GINN-tuh)</t>
  </si>
  <si>
    <t>/fɹeɪŋk 'gɪn.tə/</t>
  </si>
  <si>
    <t>New Hampshire 2nd</t>
  </si>
  <si>
    <t>NH-02</t>
  </si>
  <si>
    <t>Annie</t>
  </si>
  <si>
    <t>Kuster</t>
  </si>
  <si>
    <t>(ANN-ee KUHS-ter)</t>
  </si>
  <si>
    <t>/'æ.ni 'kə.stəɹ/</t>
  </si>
  <si>
    <t>New Jersey 1st</t>
  </si>
  <si>
    <t>NJ-01</t>
  </si>
  <si>
    <t>Donald</t>
  </si>
  <si>
    <t>Norcross</t>
  </si>
  <si>
    <t>(DAHN-uhld NOR-kraws)</t>
  </si>
  <si>
    <t>/'dɑ.nəld 'nɔɹ.kɹɔs/</t>
  </si>
  <si>
    <t>New Jersey 2nd</t>
  </si>
  <si>
    <t>NJ-02</t>
  </si>
  <si>
    <t>LoBiondo</t>
  </si>
  <si>
    <t>(FRAYNK low-bee-AHN-doh)</t>
  </si>
  <si>
    <t>/fɹeɪŋk ˌloʊ.bi.'ɑn.doʊ/</t>
  </si>
  <si>
    <t>New Jersey 3rd</t>
  </si>
  <si>
    <t>NJ-03</t>
  </si>
  <si>
    <t>MacArthur</t>
  </si>
  <si>
    <t>(TAHM muh-KAR-thur)</t>
  </si>
  <si>
    <t>/tɑm mə.kɑɹ.θəɹ/</t>
  </si>
  <si>
    <t>New Jersey 4th</t>
  </si>
  <si>
    <t>NJ-04</t>
  </si>
  <si>
    <t>(KRISS SMITH)</t>
  </si>
  <si>
    <t>/kɹɪs smɪθ/</t>
  </si>
  <si>
    <t>New Jersey 5th</t>
  </si>
  <si>
    <t>NJ-05</t>
  </si>
  <si>
    <t>Garrett</t>
  </si>
  <si>
    <t>(SKAHT GAIR-itt)</t>
  </si>
  <si>
    <t>/skɑt 'gɛ.ɹɪt/</t>
  </si>
  <si>
    <t>New Jersey 6th</t>
  </si>
  <si>
    <t>NJ-06</t>
  </si>
  <si>
    <t>Pallone</t>
  </si>
  <si>
    <t>(FRAYNK puh-LOHN)</t>
  </si>
  <si>
    <t>/fɹeɪŋk pə.'loʊn/</t>
  </si>
  <si>
    <t>New Jersey 7th</t>
  </si>
  <si>
    <t>NJ-07</t>
  </si>
  <si>
    <t>Leonard</t>
  </si>
  <si>
    <t>Lance</t>
  </si>
  <si>
    <t>(LEH-nerd LANCE)</t>
  </si>
  <si>
    <t>/'lɛ.nɹd læns/</t>
  </si>
  <si>
    <t>New Jersey 8th</t>
  </si>
  <si>
    <t>NJ-08</t>
  </si>
  <si>
    <t>Albio</t>
  </si>
  <si>
    <t>Sires</t>
  </si>
  <si>
    <t>(AL-bee-oh SEAR-ees)</t>
  </si>
  <si>
    <t>/'æl.bi.o 'si.ɹis/</t>
  </si>
  <si>
    <t>New Jersey 9th</t>
  </si>
  <si>
    <t>NJ-09</t>
  </si>
  <si>
    <t>Pascrell</t>
  </si>
  <si>
    <t>(BILL PASS-KRELL) [equal stress]</t>
  </si>
  <si>
    <t>/bɪl pæ.skɹɛl/</t>
  </si>
  <si>
    <t>New Jersey 10th</t>
  </si>
  <si>
    <t>NJ-10</t>
  </si>
  <si>
    <t>Payne</t>
  </si>
  <si>
    <t>(DAHN-uhld PAYN)</t>
  </si>
  <si>
    <t>/'dɑ.nəld peɪn/</t>
  </si>
  <si>
    <t>New Jersey 11th</t>
  </si>
  <si>
    <t>NJ-11</t>
  </si>
  <si>
    <t>Frelinghuysen</t>
  </si>
  <si>
    <t>(RAHD-nee FREE-ling-high-zen)</t>
  </si>
  <si>
    <t>/'ɹɑd.ni 'fɹi.lɪŋg.ˌhaɪ.zɛn/</t>
  </si>
  <si>
    <t>New Jersey 12th</t>
  </si>
  <si>
    <t>NJ-12</t>
  </si>
  <si>
    <t>Bonnie</t>
  </si>
  <si>
    <t>Watson Coleman</t>
  </si>
  <si>
    <t>(BAH-nee WAHT-suhn KOLE-muhn)</t>
  </si>
  <si>
    <t>/'bɑ.ni 'wɑt.sən 'koʊl.mən/</t>
  </si>
  <si>
    <t>New Mexico 1st</t>
  </si>
  <si>
    <t>NM-01</t>
  </si>
  <si>
    <t>Michelle</t>
  </si>
  <si>
    <t>Lujan Grisham</t>
  </si>
  <si>
    <t>(mih-SHELL LOO-hahn GRISH-uhm)</t>
  </si>
  <si>
    <t>/mɪ.'ʃɛl 'lu.hɑn 'gɹɪ.ʃəm/</t>
  </si>
  <si>
    <t>New Mexico 2nd</t>
  </si>
  <si>
    <t>NM-02</t>
  </si>
  <si>
    <t>Pearce</t>
  </si>
  <si>
    <t>(STEEV PIERCE)</t>
  </si>
  <si>
    <t>/stiv pɪəɹs/</t>
  </si>
  <si>
    <t>2010, 2002-2008</t>
  </si>
  <si>
    <t>New Mexico 3rd</t>
  </si>
  <si>
    <t>NM-03</t>
  </si>
  <si>
    <t>Ben Ray</t>
  </si>
  <si>
    <t>Luján</t>
  </si>
  <si>
    <t>(BEN RAY loo-HAHN)</t>
  </si>
  <si>
    <t>/bɛn ɹeɪ lu.'hɑn/</t>
  </si>
  <si>
    <t>New York 1st</t>
  </si>
  <si>
    <t>NY-01</t>
  </si>
  <si>
    <t>Zeldin</t>
  </si>
  <si>
    <t>(LEE ZEL-din)</t>
  </si>
  <si>
    <t>/li 'zɛl.dɪn/</t>
  </si>
  <si>
    <t>New York 2nd</t>
  </si>
  <si>
    <t>NY-02</t>
  </si>
  <si>
    <t>(PEET KING)</t>
  </si>
  <si>
    <t>/pit kɪŋg/</t>
  </si>
  <si>
    <t>New York 3rd</t>
  </si>
  <si>
    <t>NY-03</t>
  </si>
  <si>
    <t>Israel</t>
  </si>
  <si>
    <t>(STEEV IZZ-ree-uhl)</t>
  </si>
  <si>
    <t>/stiv 'ɪz.ɹi.əl/</t>
  </si>
  <si>
    <t>New York 4th</t>
  </si>
  <si>
    <t>NY-04</t>
  </si>
  <si>
    <t>Kathleen</t>
  </si>
  <si>
    <t>Rice</t>
  </si>
  <si>
    <t>(KATH-leen RICE)</t>
  </si>
  <si>
    <t>/'kæθ.lin ɹaɪs/</t>
  </si>
  <si>
    <t>New York 5th</t>
  </si>
  <si>
    <t>NY-05</t>
  </si>
  <si>
    <t>Gregory</t>
  </si>
  <si>
    <t>Meeks</t>
  </si>
  <si>
    <t>(GREH-gree MEEKS)</t>
  </si>
  <si>
    <t>/'gɹɛ.gɹi miks/</t>
  </si>
  <si>
    <t>New York 6th</t>
  </si>
  <si>
    <t>NY-06</t>
  </si>
  <si>
    <t>Meng</t>
  </si>
  <si>
    <t>(GRACE MAYNG)</t>
  </si>
  <si>
    <t>/gɹeɪs meɪŋg/</t>
  </si>
  <si>
    <t>New York 7th</t>
  </si>
  <si>
    <t>NY-07</t>
  </si>
  <si>
    <t>Nydia</t>
  </si>
  <si>
    <t>Velázquez</t>
  </si>
  <si>
    <t>(NEE-dee-uh vuh-LASS-kess)</t>
  </si>
  <si>
    <t>/'ni.ɾi.ə və.'læs.kɛs/</t>
  </si>
  <si>
    <t>New York 8th</t>
  </si>
  <si>
    <t>NY-08</t>
  </si>
  <si>
    <t>Hakeem</t>
  </si>
  <si>
    <t>Jeffries</t>
  </si>
  <si>
    <t>(hah-KEEM JEFF-reez)</t>
  </si>
  <si>
    <t>/hɑ.'kim 'dʒɛ.fɹiz/</t>
  </si>
  <si>
    <t>New York 9th</t>
  </si>
  <si>
    <t>NY-09</t>
  </si>
  <si>
    <t>Yvette</t>
  </si>
  <si>
    <t>Clarke</t>
  </si>
  <si>
    <t>(ee-VET KLARK)</t>
  </si>
  <si>
    <t>/i.'vɛt klɑɹk/</t>
  </si>
  <si>
    <t>New York 10th</t>
  </si>
  <si>
    <t>NY-10</t>
  </si>
  <si>
    <t>Nadler</t>
  </si>
  <si>
    <t>(JAIR-ee NADD-ler)</t>
  </si>
  <si>
    <t>/'dʒɛ.ɹi 'næd.ləɹ/</t>
  </si>
  <si>
    <t>1992*</t>
  </si>
  <si>
    <t>Donovan</t>
  </si>
  <si>
    <t>(DANN DAHN-oh-vuhn)</t>
  </si>
  <si>
    <t>/dæn 'dɑ.noʊ.vən/</t>
  </si>
  <si>
    <t>New York 12th</t>
  </si>
  <si>
    <t>NY-12</t>
  </si>
  <si>
    <t>Carolyn</t>
  </si>
  <si>
    <t>Maloney</t>
  </si>
  <si>
    <t>(KAIR-uh-luhn muh-LOH-nee)</t>
  </si>
  <si>
    <t>/'kɛ.rə.lən mə.'loʊ.ni/</t>
  </si>
  <si>
    <t>New York 13th</t>
  </si>
  <si>
    <t>NY-13</t>
  </si>
  <si>
    <t>Charlie</t>
  </si>
  <si>
    <t>Rangel</t>
  </si>
  <si>
    <t>(CHAR-lee RAYN-guhl)</t>
  </si>
  <si>
    <t>/'tʃɑ.li 'ɹeɪŋ.gəl/</t>
  </si>
  <si>
    <t>New York 14th</t>
  </si>
  <si>
    <t>NY-14</t>
  </si>
  <si>
    <t>Crowley</t>
  </si>
  <si>
    <t>(JOH KROW-lee) [rhymes with cow]</t>
  </si>
  <si>
    <t>/dʒoʊ 'kɹaʊ.li/</t>
  </si>
  <si>
    <t>New York 15th</t>
  </si>
  <si>
    <t>NY-15</t>
  </si>
  <si>
    <t>José</t>
  </si>
  <si>
    <t>Serrano</t>
  </si>
  <si>
    <t>(hoh-ZAY sair-AH-noh)</t>
  </si>
  <si>
    <t>/hoʊ.'zeɪ sɛ.'ɹɑ.noʊ/</t>
  </si>
  <si>
    <t>1990*</t>
  </si>
  <si>
    <t>New York 16th</t>
  </si>
  <si>
    <t>NY-16</t>
  </si>
  <si>
    <t>Eliot</t>
  </si>
  <si>
    <t>Engel</t>
  </si>
  <si>
    <t>(EL-ee-uht AYN-guhl)</t>
  </si>
  <si>
    <t>/'ɛ.li.ət ˈeɪŋ.gəl/</t>
  </si>
  <si>
    <t>New York 17th</t>
  </si>
  <si>
    <t>NY-17</t>
  </si>
  <si>
    <t>Nita</t>
  </si>
  <si>
    <t>Lowey</t>
  </si>
  <si>
    <t>(NEE-tuh LOH-wee)</t>
  </si>
  <si>
    <t>/'ni.tə 'loʊ.wi/</t>
  </si>
  <si>
    <t>New York 18th</t>
  </si>
  <si>
    <t>NY-18</t>
  </si>
  <si>
    <t>Sean Patrick</t>
  </si>
  <si>
    <t>(shawn PAT-trick muh-LOH-nee)</t>
  </si>
  <si>
    <t>/ʃɔn 'pæ.tʃɹɪk mə'loʊ.ni/</t>
  </si>
  <si>
    <t>New York 19th</t>
  </si>
  <si>
    <t>NY-19</t>
  </si>
  <si>
    <t>Gibson</t>
  </si>
  <si>
    <t>(KRISS GIB-suhn)</t>
  </si>
  <si>
    <t>/kɹɪs 'gɪb.sən/</t>
  </si>
  <si>
    <t>New York 20th</t>
  </si>
  <si>
    <t>NY-20</t>
  </si>
  <si>
    <t>Tonko</t>
  </si>
  <si>
    <t>(PAWL TAHN-koh)</t>
  </si>
  <si>
    <t>/pɔl 'tɑŋ.koʊ/</t>
  </si>
  <si>
    <t>New York 21st</t>
  </si>
  <si>
    <t>NY-21</t>
  </si>
  <si>
    <t>Elise</t>
  </si>
  <si>
    <t>Stefanik</t>
  </si>
  <si>
    <t>(uh-LEES stih-FAH-nik)</t>
  </si>
  <si>
    <t>/ə.'lis stɪ.'fɑ.nɪk/</t>
  </si>
  <si>
    <t>New York 22nd</t>
  </si>
  <si>
    <t>NY-22</t>
  </si>
  <si>
    <t>Hanna</t>
  </si>
  <si>
    <t>(RICH-erd HANN-uh)</t>
  </si>
  <si>
    <t>/'ɹɪ.tʃəɹd 'hæ.nə/</t>
  </si>
  <si>
    <t>New York 23rd</t>
  </si>
  <si>
    <t>NY-23</t>
  </si>
  <si>
    <t>(TAHM REED)</t>
  </si>
  <si>
    <t>/tɑm ɹid/</t>
  </si>
  <si>
    <t>New York 24th</t>
  </si>
  <si>
    <t>NY-24</t>
  </si>
  <si>
    <t>Katko</t>
  </si>
  <si>
    <t>(JAHN KAT-koh)</t>
  </si>
  <si>
    <t>/dʒɑn 'kæt.koʊ/</t>
  </si>
  <si>
    <t>New York 25th</t>
  </si>
  <si>
    <t>NY-25</t>
  </si>
  <si>
    <t>Louise</t>
  </si>
  <si>
    <t>Slaughter</t>
  </si>
  <si>
    <t>(loo-EES SLAW-ter)</t>
  </si>
  <si>
    <t>/lu.'is 'slɔ.ɾəɹ/</t>
  </si>
  <si>
    <t>New York 26th</t>
  </si>
  <si>
    <t>NY-26</t>
  </si>
  <si>
    <t>Higgins</t>
  </si>
  <si>
    <t>(BRAHY-uhn HIG-inz)</t>
  </si>
  <si>
    <t>/'braɪ.ən hɪ.gɪnz/</t>
  </si>
  <si>
    <t>New York 27th</t>
  </si>
  <si>
    <t>NY-27</t>
  </si>
  <si>
    <t>(KRISS KAH-linz)</t>
  </si>
  <si>
    <t>/kɹɪs 'kɑ.lɪnz/</t>
  </si>
  <si>
    <t>North Carolina 1st</t>
  </si>
  <si>
    <t>NC-01</t>
  </si>
  <si>
    <t>G.K.</t>
  </si>
  <si>
    <t>Butterfield</t>
  </si>
  <si>
    <t>(JEE-kay BUH-ter-feel)</t>
  </si>
  <si>
    <t>/'dʒi.keɪ 'bʌ.ɾəɹ.fil/</t>
  </si>
  <si>
    <t>2004*</t>
  </si>
  <si>
    <t>North Carolina 2nd</t>
  </si>
  <si>
    <t>NC-02</t>
  </si>
  <si>
    <t>Renee</t>
  </si>
  <si>
    <t>Ellmers</t>
  </si>
  <si>
    <t>(ruh-NAY ELL-merz)</t>
  </si>
  <si>
    <t>/ɹə.'neɪ 'ɛl.mɹz/</t>
  </si>
  <si>
    <t>North Carolina 3rd</t>
  </si>
  <si>
    <t>NC-03</t>
  </si>
  <si>
    <t>Walter</t>
  </si>
  <si>
    <t>Jones</t>
  </si>
  <si>
    <t>(WAWL-tuh JOHNZ)</t>
  </si>
  <si>
    <t>/'wɔl.tə dʒoʊnz/</t>
  </si>
  <si>
    <t>North Carolina 4th</t>
  </si>
  <si>
    <t>NC-04</t>
  </si>
  <si>
    <t>(DAY-vid PRICE)</t>
  </si>
  <si>
    <t>/'deɪ.vɪd pɹaɪs/</t>
  </si>
  <si>
    <t>1996, 1986-1994</t>
  </si>
  <si>
    <t>North Carolina 5th</t>
  </si>
  <si>
    <t>NC-05</t>
  </si>
  <si>
    <t>Foxx</t>
  </si>
  <si>
    <t>(ver-JIN-yuh FAHKS)</t>
  </si>
  <si>
    <t>/vəɹ.'dʒɪn.jə fɑks/</t>
  </si>
  <si>
    <t>North Carolina 6th</t>
  </si>
  <si>
    <t>NC-06</t>
  </si>
  <si>
    <t>Walker</t>
  </si>
  <si>
    <t>(MARK WAWL-ker)</t>
  </si>
  <si>
    <t>/mɑɹk 'wɔl.kəɹ/</t>
  </si>
  <si>
    <t>North Carolina 7th</t>
  </si>
  <si>
    <t>NC-07</t>
  </si>
  <si>
    <t>Rouzer</t>
  </si>
  <si>
    <t>(DAY-vid ROW-zer) [Rhymes with cow]</t>
  </si>
  <si>
    <t>/'deɪ.vɪd 'ɹaʊ.zəɹ/</t>
  </si>
  <si>
    <t>North Carolina 8th</t>
  </si>
  <si>
    <t>NC-08</t>
  </si>
  <si>
    <t>Hudson</t>
  </si>
  <si>
    <t>(RICH-erd HUHD-suhn)</t>
  </si>
  <si>
    <t>/'ɹɪ.tʃəɹd 'hʌd.sən/</t>
  </si>
  <si>
    <t>North Carolina 9th</t>
  </si>
  <si>
    <t>NC-09</t>
  </si>
  <si>
    <t>Pittenger</t>
  </si>
  <si>
    <t>(RAH-bert PITT-n-jer)</t>
  </si>
  <si>
    <t>/'ɹɑ.bɹt 'pɪ.ʔn.dʒəɹ/</t>
  </si>
  <si>
    <t>North Carolina 10th</t>
  </si>
  <si>
    <t>NC-10</t>
  </si>
  <si>
    <t>McHenry</t>
  </si>
  <si>
    <t>(PAT-trick mick-HEN-ree)</t>
  </si>
  <si>
    <t>/'pæ.tʃɹɪk mɪk.'hɛn.ɹi</t>
  </si>
  <si>
    <t>North Carolina 11th</t>
  </si>
  <si>
    <t>NC-11</t>
  </si>
  <si>
    <t>Meadows</t>
  </si>
  <si>
    <t>(MARK MED-ohz)</t>
  </si>
  <si>
    <t>/mɑɹk 'mɛ.ɾoʊz/</t>
  </si>
  <si>
    <t>North Carolina 12th</t>
  </si>
  <si>
    <t>NC-12</t>
  </si>
  <si>
    <t>Alma</t>
  </si>
  <si>
    <t>Adams</t>
  </si>
  <si>
    <t>(AL-muh ADD-umz)</t>
  </si>
  <si>
    <t>/'æl.mə 'æ.ɾəmz/</t>
  </si>
  <si>
    <t>North Carolina 13th</t>
  </si>
  <si>
    <t>NC-13</t>
  </si>
  <si>
    <t>George</t>
  </si>
  <si>
    <t>Holding</t>
  </si>
  <si>
    <t>(JORJ HOLE-ding)</t>
  </si>
  <si>
    <t>/dʒɔɹdʒ 'hoʊl.dɪŋg/</t>
  </si>
  <si>
    <t>North Dakota At-Large</t>
  </si>
  <si>
    <t>ND-AL</t>
  </si>
  <si>
    <t>Cramer</t>
  </si>
  <si>
    <t>(KEV-in KRAY-mer)</t>
  </si>
  <si>
    <t>/'kɛ.vɪn 'kɹeɪ.məɹ/</t>
  </si>
  <si>
    <t>Ohio 1st</t>
  </si>
  <si>
    <t>OH-01</t>
  </si>
  <si>
    <t>Chabot</t>
  </si>
  <si>
    <t>(STEEV SHA-buht)</t>
  </si>
  <si>
    <t>/stiv 'ʃæ.bət/</t>
  </si>
  <si>
    <t>2010, 1994-2008</t>
  </si>
  <si>
    <t>Ohio 2nd</t>
  </si>
  <si>
    <t>OH-02</t>
  </si>
  <si>
    <t>Wenstrup</t>
  </si>
  <si>
    <t>(BRADD WHEN-stroop) [OO as in good]</t>
  </si>
  <si>
    <t>/bɹæd 'wɛn.stɹʊp/</t>
  </si>
  <si>
    <t>Ohio 3rd</t>
  </si>
  <si>
    <t>OH-03</t>
  </si>
  <si>
    <t>Joyce</t>
  </si>
  <si>
    <t>Beatty</t>
  </si>
  <si>
    <t>(JOYS BAY-tee)</t>
  </si>
  <si>
    <t>/dʒɔɪs 'beɪ.ɾi/</t>
  </si>
  <si>
    <t>Ohio 4th</t>
  </si>
  <si>
    <t>OH-04</t>
  </si>
  <si>
    <t>Jordan</t>
  </si>
  <si>
    <t>(JIM JORE-dn)</t>
  </si>
  <si>
    <t>/dʒɪm 'dʒɔɹ.ʔn/</t>
  </si>
  <si>
    <t>Ohio 5th</t>
  </si>
  <si>
    <t>OH-05</t>
  </si>
  <si>
    <t>Latta</t>
  </si>
  <si>
    <t>(BAHB LATT-uh)</t>
  </si>
  <si>
    <t>/bɑb 'læ.ɾə/</t>
  </si>
  <si>
    <t>Ohio 6th</t>
  </si>
  <si>
    <t>OH-06</t>
  </si>
  <si>
    <t>(BILL JAHN-suhn)</t>
  </si>
  <si>
    <t>/bɪl 'dʒɑn.sən/</t>
  </si>
  <si>
    <t>Ohio 7th</t>
  </si>
  <si>
    <t>OH-07</t>
  </si>
  <si>
    <t>Gibbs</t>
  </si>
  <si>
    <t>(BAHB GIBBZ)</t>
  </si>
  <si>
    <t>/bɑb gɪbz/</t>
  </si>
  <si>
    <t>Davidson</t>
  </si>
  <si>
    <t>(WAR-en DAY-vid-sun)</t>
  </si>
  <si>
    <t>/'wɔ.ɹɛn 'deɪ.vɪd.sən/</t>
  </si>
  <si>
    <t>2016*</t>
  </si>
  <si>
    <t>Ohio 9th</t>
  </si>
  <si>
    <t>OH-09</t>
  </si>
  <si>
    <t>Marcy</t>
  </si>
  <si>
    <t>Kaptur</t>
  </si>
  <si>
    <t>(MAR-see KAP-ter)</t>
  </si>
  <si>
    <t>/'mɑɹ.si 'kæp.təɹ/</t>
  </si>
  <si>
    <t>Ohio 10th</t>
  </si>
  <si>
    <t>OH-10</t>
  </si>
  <si>
    <t>Turner</t>
  </si>
  <si>
    <t>(MIKE TURN-er)</t>
  </si>
  <si>
    <t>/maɪk 'tɜɹ.nəɹ/</t>
  </si>
  <si>
    <t>Ohio 11th</t>
  </si>
  <si>
    <t>OH-11</t>
  </si>
  <si>
    <t>Marcia</t>
  </si>
  <si>
    <t>Fudge</t>
  </si>
  <si>
    <t>(MAR-shuh FUHJ)</t>
  </si>
  <si>
    <t>/'mɑɹ.ʃə fʌdʒ/</t>
  </si>
  <si>
    <t>Ohio 12th</t>
  </si>
  <si>
    <t>OH-12</t>
  </si>
  <si>
    <t>Tiberi</t>
  </si>
  <si>
    <t>(PATT TEE-bear-ee)</t>
  </si>
  <si>
    <t>/pæt 'ti.bɛ.ɹi/</t>
  </si>
  <si>
    <t>Ohio 13th</t>
  </si>
  <si>
    <t>OH-13</t>
  </si>
  <si>
    <t>(TIM RAHY-en)</t>
  </si>
  <si>
    <t>/tɪm 'ɹaɪ.ɛn/</t>
  </si>
  <si>
    <t>Ohio 14th</t>
  </si>
  <si>
    <t>OH-14</t>
  </si>
  <si>
    <t>(DAY-vid JOYS)</t>
  </si>
  <si>
    <t>/'deɪ.vɪd dʒɔɪs/</t>
  </si>
  <si>
    <t>Ohio 15th</t>
  </si>
  <si>
    <t>OH-15</t>
  </si>
  <si>
    <t>Stivers</t>
  </si>
  <si>
    <t>(STEEV STAHY-verz)</t>
  </si>
  <si>
    <t>/stiv 'staɪ.vəɹz/</t>
  </si>
  <si>
    <t>Ohio 16th</t>
  </si>
  <si>
    <t>OH-16</t>
  </si>
  <si>
    <t>Renacci</t>
  </si>
  <si>
    <t>(JIM ruh-NAY-see)</t>
  </si>
  <si>
    <t>/dʒɪm ɹə.'neɪ.si/</t>
  </si>
  <si>
    <t>Oklahoma 1st</t>
  </si>
  <si>
    <t>OK-01</t>
  </si>
  <si>
    <t>Bridenstine</t>
  </si>
  <si>
    <t>(JIM BRAHY-dn-stine)</t>
  </si>
  <si>
    <t>/dʒɪm 'bɹaɪ.ʔn.staɪn/</t>
  </si>
  <si>
    <t>Oklahoma 2nd</t>
  </si>
  <si>
    <t>OK-02</t>
  </si>
  <si>
    <t>Markwayne</t>
  </si>
  <si>
    <t>Mullin</t>
  </si>
  <si>
    <t>(MARK-wayn MUHL-uhn)</t>
  </si>
  <si>
    <t>/'mɑɹk.weɪn 'mʌ.lən/</t>
  </si>
  <si>
    <t>Oklahoma 3rd</t>
  </si>
  <si>
    <t>OK-03</t>
  </si>
  <si>
    <t>Lucas</t>
  </si>
  <si>
    <t>(FRAYNK LOO-kuhs)</t>
  </si>
  <si>
    <t>/fɹeɪŋk 'lu.kəs/</t>
  </si>
  <si>
    <t>1994*</t>
  </si>
  <si>
    <t>Oklahoma 4th</t>
  </si>
  <si>
    <t>OK-04</t>
  </si>
  <si>
    <t>Cole</t>
  </si>
  <si>
    <t>(TAHM COLE)</t>
  </si>
  <si>
    <t>/tɑm koʊl/</t>
  </si>
  <si>
    <t>Oklahoma 5th</t>
  </si>
  <si>
    <t>OK-05</t>
  </si>
  <si>
    <t>Russell</t>
  </si>
  <si>
    <t>(STEEV RUH-suhl)</t>
  </si>
  <si>
    <t>/stiv 'rʌ.səl</t>
  </si>
  <si>
    <t>Oregon 1st</t>
  </si>
  <si>
    <t>OR-01</t>
  </si>
  <si>
    <t>Suzanne</t>
  </si>
  <si>
    <t>Bonamici</t>
  </si>
  <si>
    <t>(soo-ZANN bahn-uh-MEE-chee)</t>
  </si>
  <si>
    <t>/su.'zæn ˌbɑ.nə.'mi.tʃi/</t>
  </si>
  <si>
    <t>Oregon 2nd</t>
  </si>
  <si>
    <t>OR-02</t>
  </si>
  <si>
    <t>Greg</t>
  </si>
  <si>
    <t>Walden</t>
  </si>
  <si>
    <t>(GREHG WAWL-duhn)</t>
  </si>
  <si>
    <t>/gɹɛg 'wɔl.dən/</t>
  </si>
  <si>
    <t>Oregon 3rd</t>
  </si>
  <si>
    <t>OR-03</t>
  </si>
  <si>
    <t>Earl</t>
  </si>
  <si>
    <t>Blumenauer</t>
  </si>
  <si>
    <t>(EARL BLOO-meh-now-er)</t>
  </si>
  <si>
    <t>/ɜɹl 'blu.mɛ.ˌnaʊ.əɹ/</t>
  </si>
  <si>
    <t>Oregon 4th</t>
  </si>
  <si>
    <t>OR-04</t>
  </si>
  <si>
    <t>DeFazio</t>
  </si>
  <si>
    <t>(PEE-ter duh-FAH-zee-oh)</t>
  </si>
  <si>
    <t>/'pi.ɾəɹ də.'fɑ.zi.joʊ/</t>
  </si>
  <si>
    <t>Oregon 5th</t>
  </si>
  <si>
    <t>OR-05</t>
  </si>
  <si>
    <t>Kurt</t>
  </si>
  <si>
    <t>Schrader</t>
  </si>
  <si>
    <t>(KERT SHRAY-dur)</t>
  </si>
  <si>
    <t>/kɜɹt 'ʃɹeɪ.ɾəɹ/</t>
  </si>
  <si>
    <t>Pennsylvania 1st</t>
  </si>
  <si>
    <t>PA-01</t>
  </si>
  <si>
    <t>Brady</t>
  </si>
  <si>
    <t>(BAHB BRAY-dee)</t>
  </si>
  <si>
    <t>/bɑb 'bɹeɪ.ɾi/</t>
  </si>
  <si>
    <t>Pennsylvania 3rd</t>
  </si>
  <si>
    <t>PA-03</t>
  </si>
  <si>
    <t>(MIKE KELL-ee)</t>
  </si>
  <si>
    <t>/maɪk 'kɛ.li/</t>
  </si>
  <si>
    <t>Pennsylvania 4th</t>
  </si>
  <si>
    <t>PA-04</t>
  </si>
  <si>
    <t>Perry</t>
  </si>
  <si>
    <t>(SKAHT PAIR-ee)</t>
  </si>
  <si>
    <t>/skɑt 'pɛ.ɹi/</t>
  </si>
  <si>
    <t>Pennsylvania 5th</t>
  </si>
  <si>
    <t>PA-05</t>
  </si>
  <si>
    <t>Glenn</t>
  </si>
  <si>
    <t>(GLENN TAHMP-suhn)</t>
  </si>
  <si>
    <t>/glɛn 'tɑmp.sən/</t>
  </si>
  <si>
    <t>Pennsylvania 6th</t>
  </si>
  <si>
    <t>PA-06</t>
  </si>
  <si>
    <t>Costello</t>
  </si>
  <si>
    <t>(RAHY-uhn kah-STELL-oh)</t>
  </si>
  <si>
    <t>/'ɹaɪ.ən kɑ.'stɛ.loʊ/</t>
  </si>
  <si>
    <t>Pennsylvania 7th</t>
  </si>
  <si>
    <t>PA-07</t>
  </si>
  <si>
    <t>Meehan</t>
  </si>
  <si>
    <t>(PATT MEE-in)</t>
  </si>
  <si>
    <t>/pæt 'mi.ɪn/</t>
  </si>
  <si>
    <t>Pennsylvania 8th</t>
  </si>
  <si>
    <t>PA-08</t>
  </si>
  <si>
    <t>Fitzpatrick</t>
  </si>
  <si>
    <t>(MIKE fits-PAT-trick)</t>
  </si>
  <si>
    <t>/maɪk fɪts.'pæ.tʃɹɪk/</t>
  </si>
  <si>
    <t>2010, 2004-2006</t>
  </si>
  <si>
    <t>Pennsylvania 9th</t>
  </si>
  <si>
    <t>PA-09</t>
  </si>
  <si>
    <t>Shuster</t>
  </si>
  <si>
    <t>(BILL SHOO-ster)</t>
  </si>
  <si>
    <t>/bɪl 'ʃu.stəɹ/</t>
  </si>
  <si>
    <t>Pennsylvania 10th</t>
  </si>
  <si>
    <t>PA-10</t>
  </si>
  <si>
    <t>Marino</t>
  </si>
  <si>
    <t>(TAHM muh-REE-noh)</t>
  </si>
  <si>
    <t>/tɑm mə.'ɹi.noʊ/</t>
  </si>
  <si>
    <t>Pennsylvania 11th</t>
  </si>
  <si>
    <t>PA-11</t>
  </si>
  <si>
    <t>Lou</t>
  </si>
  <si>
    <t>Barletta</t>
  </si>
  <si>
    <t>(LOO bar-LET-uh)</t>
  </si>
  <si>
    <t>/lu bɑɹ.'lɛ.ɾə/</t>
  </si>
  <si>
    <t>Pennsylvania 12th</t>
  </si>
  <si>
    <t>PA-12</t>
  </si>
  <si>
    <t>Rothfus</t>
  </si>
  <si>
    <t>(KEETH RAHTH-fus)</t>
  </si>
  <si>
    <t>/kiθ 'ɹɑθ.fəs/</t>
  </si>
  <si>
    <t>Pennsylvania 13th</t>
  </si>
  <si>
    <t>PA-13</t>
  </si>
  <si>
    <t>Brendan</t>
  </si>
  <si>
    <t>Boyle</t>
  </si>
  <si>
    <t>(BREN-duhn BOYL)</t>
  </si>
  <si>
    <t>/'bɹɛn.dən bɔɪl/</t>
  </si>
  <si>
    <t>Pennsylvania 14th</t>
  </si>
  <si>
    <t>PA-14</t>
  </si>
  <si>
    <t>Doyle</t>
  </si>
  <si>
    <t>(MIKE DOYL)</t>
  </si>
  <si>
    <t>/maɪk dɔɪl/</t>
  </si>
  <si>
    <t>Pennsylvania 15th</t>
  </si>
  <si>
    <t>PA-15</t>
  </si>
  <si>
    <t>Dent</t>
  </si>
  <si>
    <t>(CHAR-lee DENT)</t>
  </si>
  <si>
    <t>/'tʃɑɹ.li dɛnt/</t>
  </si>
  <si>
    <t>Pennsylvania 16th</t>
  </si>
  <si>
    <t>PA-16</t>
  </si>
  <si>
    <t>Pitts</t>
  </si>
  <si>
    <t>(JOH PITTS)</t>
  </si>
  <si>
    <t>/dʒoʊ pɪts/</t>
  </si>
  <si>
    <t>Pennsylvania 17th</t>
  </si>
  <si>
    <t>PA-17</t>
  </si>
  <si>
    <t>Cartwright</t>
  </si>
  <si>
    <t>(MATT KART-rite)</t>
  </si>
  <si>
    <t>/mæt 'kɑɹt.ɹaɪt/</t>
  </si>
  <si>
    <t>Pennsylvania 18th</t>
  </si>
  <si>
    <t>PA-18</t>
  </si>
  <si>
    <t>(TIM MUR-fee)</t>
  </si>
  <si>
    <t>/tɪm 'mɜɹ.fi/</t>
  </si>
  <si>
    <t>Rhode Island 1st</t>
  </si>
  <si>
    <t>RI-01</t>
  </si>
  <si>
    <t>Cicilline</t>
  </si>
  <si>
    <t>(DAY-vid sih-sih-LEE-nee)</t>
  </si>
  <si>
    <t>/'deɪ.vɪd ˌsɪ.sɪ.'li.ni/</t>
  </si>
  <si>
    <t>Rhode Island 2nd</t>
  </si>
  <si>
    <t>RI-02</t>
  </si>
  <si>
    <t>Langevin</t>
  </si>
  <si>
    <t>(JIM LAN-juh-vin)</t>
  </si>
  <si>
    <t>/dʒɪm 'læn.dʒə.vɪn/</t>
  </si>
  <si>
    <t>South Carolina 1st</t>
  </si>
  <si>
    <t>SC-01</t>
  </si>
  <si>
    <t>(MARK SAN-ferd)</t>
  </si>
  <si>
    <t>/mɑɹk 'sæn.fəɹd/</t>
  </si>
  <si>
    <t>2013*, 1994-2000</t>
  </si>
  <si>
    <t>South Carolina 2nd</t>
  </si>
  <si>
    <t>SC-02</t>
  </si>
  <si>
    <t>(JOH WILL-suhn)</t>
  </si>
  <si>
    <t>/dʒoʊ 'wɪl.sən/</t>
  </si>
  <si>
    <t>South Carolina 3rd</t>
  </si>
  <si>
    <t>SC-03</t>
  </si>
  <si>
    <t>(JEFF DUHN-kin)</t>
  </si>
  <si>
    <t>/dʒɛf 'dʌŋ.kɪn/</t>
  </si>
  <si>
    <t>South Carolina 4th</t>
  </si>
  <si>
    <t>SC-04</t>
  </si>
  <si>
    <t>Trey</t>
  </si>
  <si>
    <t>Gowdy</t>
  </si>
  <si>
    <t>(CHRAY GOW-dee) [OW as in cow]</t>
  </si>
  <si>
    <t>/tʃɹeɪ 'gaʊ.ɾi/</t>
  </si>
  <si>
    <t>South Carolina 5th</t>
  </si>
  <si>
    <t>SC-05</t>
  </si>
  <si>
    <t>Mick</t>
  </si>
  <si>
    <t>Mulvaney</t>
  </si>
  <si>
    <t>(MICK muhl-VAY-nee)</t>
  </si>
  <si>
    <t>/mɪk məl.'veɪ.nee/</t>
  </si>
  <si>
    <t>South Carolina 6th</t>
  </si>
  <si>
    <t>SC-06</t>
  </si>
  <si>
    <t>Clyburn</t>
  </si>
  <si>
    <t>(JAYMZ KLAHY-bern)</t>
  </si>
  <si>
    <t>/dʒeɪmz 'kla.bəɹn/</t>
  </si>
  <si>
    <t>South Carolina 7th</t>
  </si>
  <si>
    <t>SC-07</t>
  </si>
  <si>
    <t>(TAHM RICE)</t>
  </si>
  <si>
    <t>/tɑm ɹaɪs/</t>
  </si>
  <si>
    <t>South Dakota At-Large</t>
  </si>
  <si>
    <t>SD-AL</t>
  </si>
  <si>
    <t>Kristi</t>
  </si>
  <si>
    <t>Noem</t>
  </si>
  <si>
    <t>(KRISS-tee NOHM)</t>
  </si>
  <si>
    <t>/'kɹɪ.sti noʊm/</t>
  </si>
  <si>
    <t>Tennessee 1st</t>
  </si>
  <si>
    <t>TN-01</t>
  </si>
  <si>
    <t>Phil</t>
  </si>
  <si>
    <t>Roe</t>
  </si>
  <si>
    <t>(FILL ROH)</t>
  </si>
  <si>
    <t>/fɪl ɹoʊ/</t>
  </si>
  <si>
    <t>Tennessee 2nd</t>
  </si>
  <si>
    <t>TN-02</t>
  </si>
  <si>
    <t>(JAHN DUHN-kuhn)</t>
  </si>
  <si>
    <t>/dʒɑn 'dʌŋ.kən/</t>
  </si>
  <si>
    <t>1988*</t>
  </si>
  <si>
    <t>Tennessee 3rd</t>
  </si>
  <si>
    <t>TN-03</t>
  </si>
  <si>
    <t>Fleischmann</t>
  </si>
  <si>
    <t>(CHUCK FLAHY-shmin)</t>
  </si>
  <si>
    <t>/tʃʌk 'flaɪ.ʃmɪn/</t>
  </si>
  <si>
    <t>Tennessee 4th</t>
  </si>
  <si>
    <t>TN-04</t>
  </si>
  <si>
    <t>DesJarlais</t>
  </si>
  <si>
    <t>(SKAHT DAY-zher-lay)</t>
  </si>
  <si>
    <t>/skɑt 'deɪ.ʒəɹ.leɪ/</t>
  </si>
  <si>
    <t>Tennessee 5th</t>
  </si>
  <si>
    <t>TN-05</t>
  </si>
  <si>
    <t>Cooper</t>
  </si>
  <si>
    <t>(JIM KOO-per) [Rhymes with Booker]</t>
  </si>
  <si>
    <t>/dʒɪm 'kʊ.pəɹ/</t>
  </si>
  <si>
    <t>2002, 1982-1994</t>
  </si>
  <si>
    <t>Tennessee 6th</t>
  </si>
  <si>
    <t>TN-06</t>
  </si>
  <si>
    <t>Diane</t>
  </si>
  <si>
    <t>(DIE-ann BLACK)</t>
  </si>
  <si>
    <t>/'daɪ.æn blæk/</t>
  </si>
  <si>
    <t>Tennessee 7th</t>
  </si>
  <si>
    <t>TN-07</t>
  </si>
  <si>
    <t>Marsha</t>
  </si>
  <si>
    <t>Blackburn</t>
  </si>
  <si>
    <t>(MAR-shuh BLACK-burn)</t>
  </si>
  <si>
    <t>/'mɑɹ.ʃə 'blæk.bəɹn/</t>
  </si>
  <si>
    <t>Tennessee 8th</t>
  </si>
  <si>
    <t>TN-08</t>
  </si>
  <si>
    <t>Fincher</t>
  </si>
  <si>
    <t>(STEE-vuhn FINN-cher)</t>
  </si>
  <si>
    <t>/'sti.vən 'fɪn.tʃəɹ/</t>
  </si>
  <si>
    <t>Tennessee 9th</t>
  </si>
  <si>
    <t>TN-09</t>
  </si>
  <si>
    <t>Cohen</t>
  </si>
  <si>
    <t>(STEEV KOH-wuhn)</t>
  </si>
  <si>
    <t>/stiv 'koʊ.ən/</t>
  </si>
  <si>
    <t>Texas 1st</t>
  </si>
  <si>
    <t>TX-01</t>
  </si>
  <si>
    <t>Louie</t>
  </si>
  <si>
    <t>Gohmert</t>
  </si>
  <si>
    <t>(LOO-ee GOH-mert)</t>
  </si>
  <si>
    <t>/'lu.i 'goʊ.məɹt/</t>
  </si>
  <si>
    <t>Texas 2nd</t>
  </si>
  <si>
    <t>TX-02</t>
  </si>
  <si>
    <t>Poe</t>
  </si>
  <si>
    <t>(TED POH)</t>
  </si>
  <si>
    <t>/tɛd poʊ/</t>
  </si>
  <si>
    <t>Texas 3rd</t>
  </si>
  <si>
    <t>TX-03</t>
  </si>
  <si>
    <t>(SAM JAHN-suhn)</t>
  </si>
  <si>
    <t>/sæm 'dʒɑn.sən/</t>
  </si>
  <si>
    <t>1991*</t>
  </si>
  <si>
    <t>Texas 4th</t>
  </si>
  <si>
    <t>TX-04</t>
  </si>
  <si>
    <t>Ratcliffe</t>
  </si>
  <si>
    <t>(JAHN RAT-kliff)</t>
  </si>
  <si>
    <t>/dʒɑn 'ɹæt.klɪf/</t>
  </si>
  <si>
    <t>Texas 5th</t>
  </si>
  <si>
    <t>TX-05</t>
  </si>
  <si>
    <t>Jeb</t>
  </si>
  <si>
    <t>Hensarling</t>
  </si>
  <si>
    <t>(JEB HEN-ser-ling)</t>
  </si>
  <si>
    <t>/dʒɛb 'hɛn.səɹ.lɪŋg/</t>
  </si>
  <si>
    <t>Texas 6th</t>
  </si>
  <si>
    <t>TX-06</t>
  </si>
  <si>
    <t>Barton</t>
  </si>
  <si>
    <t>(JOH BAR-tn)</t>
  </si>
  <si>
    <t>/dʒoʊ 'bɑɹ.ʔn/</t>
  </si>
  <si>
    <t>Texas 7th</t>
  </si>
  <si>
    <t>TX-07</t>
  </si>
  <si>
    <t>Culberson</t>
  </si>
  <si>
    <t>(JAHN KUHL-ber-suhn)</t>
  </si>
  <si>
    <t>/dʒɑn 'kʌl.bəɹ.sən/</t>
  </si>
  <si>
    <t>Texas 8th</t>
  </si>
  <si>
    <t>TX-08</t>
  </si>
  <si>
    <t>(KEH-vin BRAY-dee)</t>
  </si>
  <si>
    <t>/'kɛ.vɪn 'bɹeɪ.ɾi/</t>
  </si>
  <si>
    <t>Texas 9th</t>
  </si>
  <si>
    <t>TX-09</t>
  </si>
  <si>
    <t>Green</t>
  </si>
  <si>
    <t>(AL GREEN)</t>
  </si>
  <si>
    <t>/æl gɹin/</t>
  </si>
  <si>
    <t>Texas 10th</t>
  </si>
  <si>
    <t>TX-10</t>
  </si>
  <si>
    <t>McCaul</t>
  </si>
  <si>
    <t>(MY-kuhl muh-KAWL)</t>
  </si>
  <si>
    <t>/'maɪ.kəl mə.'kɔl/</t>
  </si>
  <si>
    <t>Texas 11th</t>
  </si>
  <si>
    <t>TX-11</t>
  </si>
  <si>
    <t>Conaway</t>
  </si>
  <si>
    <t>(MIKE KAHN-uh-way)</t>
  </si>
  <si>
    <t>/maɪk 'kɑ.nə.weɪ/</t>
  </si>
  <si>
    <t>Texas 12th</t>
  </si>
  <si>
    <t>TX-12</t>
  </si>
  <si>
    <t>Kay</t>
  </si>
  <si>
    <t>Granger</t>
  </si>
  <si>
    <t>(KAY GRAYN-jer)</t>
  </si>
  <si>
    <t>/keɪ 'gɹeɪn.dʒəɹ/</t>
  </si>
  <si>
    <t>Texas 13th</t>
  </si>
  <si>
    <t>TX-13</t>
  </si>
  <si>
    <t>Mac</t>
  </si>
  <si>
    <t>Thornberry</t>
  </si>
  <si>
    <t>(MACK THORN-bear-ee)</t>
  </si>
  <si>
    <t>/mæk 'θɔɹn.bɛ.ɹi/</t>
  </si>
  <si>
    <t>Texas 14th</t>
  </si>
  <si>
    <t>TX-14</t>
  </si>
  <si>
    <t>Weber</t>
  </si>
  <si>
    <t>(RAN-dee WEB-er)</t>
  </si>
  <si>
    <t>/'ɹæn.di 'wɛ.bəɹ/</t>
  </si>
  <si>
    <t>Texas 15th</t>
  </si>
  <si>
    <t>TX-15</t>
  </si>
  <si>
    <t>Rubén</t>
  </si>
  <si>
    <t>Hinojosa</t>
  </si>
  <si>
    <t>(roo-BEN ee-noh-HOH-suh) [R is trilled, O is unrounded]</t>
  </si>
  <si>
    <t>/ru.'bɛn ˌi.no.'ho.sə/</t>
  </si>
  <si>
    <t>Texas 16th</t>
  </si>
  <si>
    <t>TX-16</t>
  </si>
  <si>
    <t>Beto</t>
  </si>
  <si>
    <t>O'Rourke</t>
  </si>
  <si>
    <t>(BEH-toh oh-RORK) [uses an alveolar stop /t/ instead of flap /ɾ/]</t>
  </si>
  <si>
    <t>/'bɛ.toʊ oʊ.'ɹɔɹk/</t>
  </si>
  <si>
    <t>Texas 17th</t>
  </si>
  <si>
    <t>TX-17</t>
  </si>
  <si>
    <t>Flores</t>
  </si>
  <si>
    <t>(BILL FLOR-iss)</t>
  </si>
  <si>
    <t>/bɪl 'flɔ.ɹɪs/</t>
  </si>
  <si>
    <t>Texas 18th</t>
  </si>
  <si>
    <t>TX-18</t>
  </si>
  <si>
    <t>Shelia</t>
  </si>
  <si>
    <t>Jackson Lee</t>
  </si>
  <si>
    <t>(SHEE-luh JACK-suhn LEE)</t>
  </si>
  <si>
    <t>/'ʃi.lə 'dʒæk.sən li/</t>
  </si>
  <si>
    <t>Seventh-Day Adventist</t>
  </si>
  <si>
    <t>Texas 19th</t>
  </si>
  <si>
    <t>TX-19</t>
  </si>
  <si>
    <t>Neugebauer</t>
  </si>
  <si>
    <t>(RAN-dee NAW-guh-bow-er) [OW as in cow]</t>
  </si>
  <si>
    <t>/'ɹæn.di 'nɔ.gə.ˌbaʊ.əɹ/</t>
  </si>
  <si>
    <t>Texas 20th</t>
  </si>
  <si>
    <t>TX-20</t>
  </si>
  <si>
    <t>Joaquin</t>
  </si>
  <si>
    <t>Castro</t>
  </si>
  <si>
    <t>(wah-KEEN KAH-stro) [R is trilled, O unrounded]</t>
  </si>
  <si>
    <t>/wɑ.'kin 'kɑ.stro/</t>
  </si>
  <si>
    <t>Texas 21st</t>
  </si>
  <si>
    <t>TX-21</t>
  </si>
  <si>
    <t>(luh-MAR SMITH)</t>
  </si>
  <si>
    <t>/'lə.mɑɹ smɪθ/</t>
  </si>
  <si>
    <t>Christian Scientist</t>
  </si>
  <si>
    <t>Texas 22nd</t>
  </si>
  <si>
    <t>TX-22</t>
  </si>
  <si>
    <t>Olson</t>
  </si>
  <si>
    <t>(PEET OHL-suhn)</t>
  </si>
  <si>
    <t>/pit 'oʊl.sən/</t>
  </si>
  <si>
    <t>Texas 23rd</t>
  </si>
  <si>
    <t>TX-23</t>
  </si>
  <si>
    <t>Will</t>
  </si>
  <si>
    <t>Hurd</t>
  </si>
  <si>
    <t>(WILL HURD)</t>
  </si>
  <si>
    <t>/wɪl hɜɹd/</t>
  </si>
  <si>
    <t>Texas 24th</t>
  </si>
  <si>
    <t>TX-24</t>
  </si>
  <si>
    <t>Kenny</t>
  </si>
  <si>
    <t>Marchant</t>
  </si>
  <si>
    <t>(KEN-ee MAR-tchunt)</t>
  </si>
  <si>
    <t>/'kɛ.ni 'mɑɹ.tʃənt/</t>
  </si>
  <si>
    <t>Nazarene Christian</t>
  </si>
  <si>
    <t>Texas 25th</t>
  </si>
  <si>
    <t>TX-25</t>
  </si>
  <si>
    <t>Williams</t>
  </si>
  <si>
    <t>(RAH-jer WEE-yuhmz)</t>
  </si>
  <si>
    <t>/'ɹɑ.dʒəɹ 'wi.jəmz/</t>
  </si>
  <si>
    <t>Texas 26th</t>
  </si>
  <si>
    <t>TX-26</t>
  </si>
  <si>
    <t>Burgess</t>
  </si>
  <si>
    <t>(MY-kuhl BER-jess)</t>
  </si>
  <si>
    <t>/'maɪ.kəl 'bɜɹ.dʒɛs/</t>
  </si>
  <si>
    <t>Texas 27th</t>
  </si>
  <si>
    <t>TX-27</t>
  </si>
  <si>
    <t>Blake</t>
  </si>
  <si>
    <t>Farenthold</t>
  </si>
  <si>
    <t>(BLAYK FAIR-en-thawld)</t>
  </si>
  <si>
    <t>/bleɪk 'fɛ.ɹɛn.θɔld/</t>
  </si>
  <si>
    <t>Texas 28th</t>
  </si>
  <si>
    <t>TX-28</t>
  </si>
  <si>
    <t>Henry</t>
  </si>
  <si>
    <t>Cuellar</t>
  </si>
  <si>
    <t>(HEN-ree KWAY-ahr) [Second R is trilled]</t>
  </si>
  <si>
    <t>/'hɛn.ɹi 'kweɪ.ɑr/</t>
  </si>
  <si>
    <t>Texas 29th</t>
  </si>
  <si>
    <t>TX-29</t>
  </si>
  <si>
    <t>Gene</t>
  </si>
  <si>
    <t>(JEEN GREEN)</t>
  </si>
  <si>
    <t>/dʒin gɹin/</t>
  </si>
  <si>
    <t>Texas 30th</t>
  </si>
  <si>
    <t>TX-30</t>
  </si>
  <si>
    <t>Eddie Bernice</t>
  </si>
  <si>
    <t>(EH-dee ber-NEES JAHN-suhn)</t>
  </si>
  <si>
    <t>/'ɛ.di bəɹ.'nis 'dʒɑn.sən/</t>
  </si>
  <si>
    <t>Texas 31st</t>
  </si>
  <si>
    <t>TX-31</t>
  </si>
  <si>
    <t>(JAHN CAR-ter)</t>
  </si>
  <si>
    <t>/dʒɑn 'kɑɹ.ɾəɹ/</t>
  </si>
  <si>
    <t>Texas 32nd</t>
  </si>
  <si>
    <t>TX-32</t>
  </si>
  <si>
    <t>(PEET SEH-shuhnz)</t>
  </si>
  <si>
    <t>/pit 'sɛ.ʃənz/</t>
  </si>
  <si>
    <t>Texas 33rd</t>
  </si>
  <si>
    <t>TX-33</t>
  </si>
  <si>
    <t>Marc</t>
  </si>
  <si>
    <t>Veasey</t>
  </si>
  <si>
    <t>(MARK VEE-see)</t>
  </si>
  <si>
    <t>/mɑɹk 'vi.si/</t>
  </si>
  <si>
    <t>Texas 34th</t>
  </si>
  <si>
    <t>TX-34</t>
  </si>
  <si>
    <t>Filemon</t>
  </si>
  <si>
    <t>Vela</t>
  </si>
  <si>
    <t>(FEE-lay-muhn VEH-luh)</t>
  </si>
  <si>
    <t>/'fi.le.mən 'vɛ.lə/</t>
  </si>
  <si>
    <t>Texas 35th</t>
  </si>
  <si>
    <t>TX-35</t>
  </si>
  <si>
    <t>Lloyd</t>
  </si>
  <si>
    <t>Doggett</t>
  </si>
  <si>
    <t>(LOYD DAW-guht)</t>
  </si>
  <si>
    <t>/lɔɪd 'dɔ.gət/</t>
  </si>
  <si>
    <t>Texas 36th</t>
  </si>
  <si>
    <t>TX-36</t>
  </si>
  <si>
    <t>Babin</t>
  </si>
  <si>
    <t>(BRAHY-uhn BAB-in)</t>
  </si>
  <si>
    <t>/'bɹa.ən 'bæ.bɪn/</t>
  </si>
  <si>
    <t>Utah 1st</t>
  </si>
  <si>
    <t>UT-01</t>
  </si>
  <si>
    <t>(RAHB BIH-shoop) [OO as in good]</t>
  </si>
  <si>
    <t>/ɹɑb 'bɪ.ʃʊp/</t>
  </si>
  <si>
    <t>Utah 2nd</t>
  </si>
  <si>
    <t>UT-02</t>
  </si>
  <si>
    <t>Stewart</t>
  </si>
  <si>
    <t>(KRISS STOO-ert)</t>
  </si>
  <si>
    <t>/kɹɪs 'stu.əɹt/</t>
  </si>
  <si>
    <t>Utah 3rd</t>
  </si>
  <si>
    <t>UT-03</t>
  </si>
  <si>
    <t>Chaffetz</t>
  </si>
  <si>
    <t>(JAY-suhn CHAY-fits)</t>
  </si>
  <si>
    <t>/'dʒeɪ.sən 'tʃeɪ.fɪts/</t>
  </si>
  <si>
    <t>Utah 4th</t>
  </si>
  <si>
    <t>UT-04</t>
  </si>
  <si>
    <t>Mia</t>
  </si>
  <si>
    <t>Love</t>
  </si>
  <si>
    <t>(MEE-uh LUHV)</t>
  </si>
  <si>
    <t>/'mi.ə lʌv/</t>
  </si>
  <si>
    <t>Vermont At-Large</t>
  </si>
  <si>
    <t>VT-AL</t>
  </si>
  <si>
    <t>Welch</t>
  </si>
  <si>
    <t>(PEE-ter WELCH)</t>
  </si>
  <si>
    <t>/'pi.ɾəɹ wɛltʃ/</t>
  </si>
  <si>
    <t>Virginia 1st</t>
  </si>
  <si>
    <t>VA-01</t>
  </si>
  <si>
    <t>Wittman</t>
  </si>
  <si>
    <t>(RAHB WITT-min)</t>
  </si>
  <si>
    <t>/ɹɑb 'wiθ.mɪn/</t>
  </si>
  <si>
    <t>Virginia 2nd</t>
  </si>
  <si>
    <t>VA-02</t>
  </si>
  <si>
    <t>Rigell</t>
  </si>
  <si>
    <t>(SKAHT RIJ-uhl)</t>
  </si>
  <si>
    <t>/skɑt 'ɹɪ.dʒəl/</t>
  </si>
  <si>
    <t>Virginia 3rd</t>
  </si>
  <si>
    <t>VA-03</t>
  </si>
  <si>
    <t>(BAH-bee SKAHT)</t>
  </si>
  <si>
    <t>/'bɑ.bi skɑt/</t>
  </si>
  <si>
    <t>Virginia 4th</t>
  </si>
  <si>
    <t>VA-04</t>
  </si>
  <si>
    <t>Forbes</t>
  </si>
  <si>
    <t>(RAN-dee FORBZ)</t>
  </si>
  <si>
    <t>/'ɹæn.di fɔɹbz/</t>
  </si>
  <si>
    <t>Virginia 5th</t>
  </si>
  <si>
    <t>VA-05</t>
  </si>
  <si>
    <t>Hurt</t>
  </si>
  <si>
    <t>(RAH-bert HURT)</t>
  </si>
  <si>
    <t>/'ɹɑ.bɹt hɹt/</t>
  </si>
  <si>
    <t>Virginia 6th</t>
  </si>
  <si>
    <t>VA-06</t>
  </si>
  <si>
    <t>Goodlatte</t>
  </si>
  <si>
    <t>(BAHB GOOD-latt)</t>
  </si>
  <si>
    <t>/bɑb 'gʊd.læt/</t>
  </si>
  <si>
    <t>Virginia 7th</t>
  </si>
  <si>
    <t>VA-07</t>
  </si>
  <si>
    <t>Brat</t>
  </si>
  <si>
    <t>(DAVE BRATT)</t>
  </si>
  <si>
    <t>/deɪv bɹæt/</t>
  </si>
  <si>
    <t>Virginia 8th</t>
  </si>
  <si>
    <t>VA-08</t>
  </si>
  <si>
    <t>Beyer</t>
  </si>
  <si>
    <t>(DAHN BAHY-er) [Rhymes with Buyer]</t>
  </si>
  <si>
    <t>/dɑn 'baɪ.əɹ/</t>
  </si>
  <si>
    <t>Virginia 9th</t>
  </si>
  <si>
    <t>VA-09</t>
  </si>
  <si>
    <t>Morgan</t>
  </si>
  <si>
    <t>Griffith</t>
  </si>
  <si>
    <t>(MORE-guhn GRIFF-uth)</t>
  </si>
  <si>
    <t>/'mɔɹ.gən 'gɹɪ.fəθ/</t>
  </si>
  <si>
    <t>Virginia 10th</t>
  </si>
  <si>
    <t>VA-10</t>
  </si>
  <si>
    <t>Comstock</t>
  </si>
  <si>
    <t>(BAR-bruh KAHM-stahk)</t>
  </si>
  <si>
    <t>/'bɑɹ.bɹə 'kɑm.stɑk/</t>
  </si>
  <si>
    <t>Virginia 11th</t>
  </si>
  <si>
    <t>VA-11</t>
  </si>
  <si>
    <t>Gerry</t>
  </si>
  <si>
    <t>Connolly</t>
  </si>
  <si>
    <t>(JAIR-ee KAH-nuh-lee)</t>
  </si>
  <si>
    <t>/'dʒɛ.ɹi 'kɑ.nə.li/</t>
  </si>
  <si>
    <t>Washington 1st</t>
  </si>
  <si>
    <t>WA-01</t>
  </si>
  <si>
    <t>Suzan</t>
  </si>
  <si>
    <t>DelBene</t>
  </si>
  <si>
    <t>(SOO-zin del-BEN-ay)</t>
  </si>
  <si>
    <t>/'su.zɪn dɛl.'bɛ.neɪ/</t>
  </si>
  <si>
    <t>Washington 2nd</t>
  </si>
  <si>
    <t>WA-02</t>
  </si>
  <si>
    <t>Larsen</t>
  </si>
  <si>
    <t>(RICK LAR-suhn)</t>
  </si>
  <si>
    <t>/ɹɪk 'lɑɹ.sən/</t>
  </si>
  <si>
    <t>Washington 3rd</t>
  </si>
  <si>
    <t>WA-03</t>
  </si>
  <si>
    <t>Jaime</t>
  </si>
  <si>
    <t>Herrera Beutler</t>
  </si>
  <si>
    <t>(JAY-mee huh-RAIR-uh BUT-ler)</t>
  </si>
  <si>
    <t>/'dʒeɪ.mi hə.'ɹɛ.ɹə 'bət.ləɹ/</t>
  </si>
  <si>
    <t>Washington 4th</t>
  </si>
  <si>
    <t>WA-04</t>
  </si>
  <si>
    <t>Newhouse</t>
  </si>
  <si>
    <t>(DAN NOO-hows)</t>
  </si>
  <si>
    <t>/dæn 'nu.haʊs/</t>
  </si>
  <si>
    <t>Washington 5th</t>
  </si>
  <si>
    <t>WA-05</t>
  </si>
  <si>
    <t>Cathy</t>
  </si>
  <si>
    <t>McMorris Rodgers</t>
  </si>
  <si>
    <t>(KATH-ee mick-MORE-iss RAH-jerz)</t>
  </si>
  <si>
    <t>/'kæ.θi mɪk.'mɔ.ɹɪs 'ɹɑ.dʒəɹz/</t>
  </si>
  <si>
    <t>Washington 6th</t>
  </si>
  <si>
    <t>WA-06</t>
  </si>
  <si>
    <t>Derek</t>
  </si>
  <si>
    <t>Kilmer</t>
  </si>
  <si>
    <t>(DARE-ick KILL-mer)</t>
  </si>
  <si>
    <t>/'dɛ.ɹɪk 'kɪl.məɹ/</t>
  </si>
  <si>
    <t>Washington 7th</t>
  </si>
  <si>
    <t>WA-07</t>
  </si>
  <si>
    <t>McDermott</t>
  </si>
  <si>
    <t>(JIM mick-DER-muht)</t>
  </si>
  <si>
    <t>/dʒɪm mɪk.'dəɹ.mət/</t>
  </si>
  <si>
    <t>Washington 8th</t>
  </si>
  <si>
    <t>WA-08</t>
  </si>
  <si>
    <t>Reichert</t>
  </si>
  <si>
    <t>(DAVE RAHY-kert)</t>
  </si>
  <si>
    <t>/deɪv 'ɹaɪ.kəɹt/</t>
  </si>
  <si>
    <t>Washington 9th</t>
  </si>
  <si>
    <t>WA-09</t>
  </si>
  <si>
    <t>(ADD-duhm SMITH)</t>
  </si>
  <si>
    <t>/'æ.ɾəm smɪθ/</t>
  </si>
  <si>
    <t>Washington 10th</t>
  </si>
  <si>
    <t>WA-10</t>
  </si>
  <si>
    <t>Denny</t>
  </si>
  <si>
    <t>(DEH-nee HECK)</t>
  </si>
  <si>
    <t>/'dɛ.ni hɛk/</t>
  </si>
  <si>
    <t>West Virginia 1st</t>
  </si>
  <si>
    <t>WV-01</t>
  </si>
  <si>
    <t>McKinley</t>
  </si>
  <si>
    <t>(DAY-vid mick-KIN-lee)</t>
  </si>
  <si>
    <t>/'deɪ.vɪd mɪ.'kɪn.li/</t>
  </si>
  <si>
    <t>West Virginia 2nd</t>
  </si>
  <si>
    <t>WV-02</t>
  </si>
  <si>
    <t>Alex</t>
  </si>
  <si>
    <t>Mooney</t>
  </si>
  <si>
    <t>(AL-uhks MOO-nee)</t>
  </si>
  <si>
    <t>/'æ.ləks 'mu.ni/</t>
  </si>
  <si>
    <t>West Virginia 3rd</t>
  </si>
  <si>
    <t>WV-03</t>
  </si>
  <si>
    <t>Evan</t>
  </si>
  <si>
    <t>(EV-uhn JEN-kinz)</t>
  </si>
  <si>
    <t>/ˈɛ.vən 'dʒɛŋ.kɪnz/</t>
  </si>
  <si>
    <t>Wisconsin 1st</t>
  </si>
  <si>
    <t>WI-01</t>
  </si>
  <si>
    <t>(PAWL RAHY-uhn)</t>
  </si>
  <si>
    <t>/pɔl 'ɹaɪ.ən/</t>
  </si>
  <si>
    <t>Wisconsin 2nd</t>
  </si>
  <si>
    <t>WI-02</t>
  </si>
  <si>
    <t>Pocan</t>
  </si>
  <si>
    <t>(MARK poh-CAN)</t>
  </si>
  <si>
    <t>/mɑɹk poʊ.'kæn/</t>
  </si>
  <si>
    <t>Wisconsin 3rd</t>
  </si>
  <si>
    <t>WI-03</t>
  </si>
  <si>
    <t>Kind</t>
  </si>
  <si>
    <t>(RAHN KIND)</t>
  </si>
  <si>
    <t>/ɹɑn kaɪnd/</t>
  </si>
  <si>
    <t>Wisconsin 4th</t>
  </si>
  <si>
    <t>WI-04</t>
  </si>
  <si>
    <t>Moore</t>
  </si>
  <si>
    <t>(GWEN MORE)</t>
  </si>
  <si>
    <t>/gwɛn mɔɹ/</t>
  </si>
  <si>
    <t>Wisconsin 5th</t>
  </si>
  <si>
    <t>WI-05</t>
  </si>
  <si>
    <t>Sensenbrenner</t>
  </si>
  <si>
    <t>(JIM SEN-suhn-bren-er)</t>
  </si>
  <si>
    <t>/dʒɪm 'sɛn.sən.ˌbɹɛ.ən/</t>
  </si>
  <si>
    <t>Wisconsin 6th</t>
  </si>
  <si>
    <t>WI-06</t>
  </si>
  <si>
    <t>Grothman</t>
  </si>
  <si>
    <t>(GLENN GROHTH-muhn)</t>
  </si>
  <si>
    <t>/glɛn 'gɹoʊθ.mən/</t>
  </si>
  <si>
    <t>Wisconsin 7th</t>
  </si>
  <si>
    <t>WI-07</t>
  </si>
  <si>
    <t>Sean</t>
  </si>
  <si>
    <t>Duffy</t>
  </si>
  <si>
    <t>(SHAWN DUH-fee)</t>
  </si>
  <si>
    <t>/ʃɔn 'dʌ.fi/</t>
  </si>
  <si>
    <t>Wisconsin 8th</t>
  </si>
  <si>
    <t>WI-08</t>
  </si>
  <si>
    <t>Ribble</t>
  </si>
  <si>
    <t>(REED RIB-uhl)</t>
  </si>
  <si>
    <t>/ɹid 'ɹɪ.bəl/</t>
  </si>
  <si>
    <t>Wyoming At-Large</t>
  </si>
  <si>
    <t>WY-AL</t>
  </si>
  <si>
    <t>Cynthia</t>
  </si>
  <si>
    <t>Lummis</t>
  </si>
  <si>
    <t>(SIN-thee-uh LUH-miss)</t>
  </si>
  <si>
    <t>/'sɪn.θi.ə 'lʌ.mɪs/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</si>
</sst>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%"/>
    <numFmt numFmtId="165" formatCode="0.0"/>
    <numFmt numFmtId="166" formatCode="0.0000%"/>
    <numFmt numFmtId="167" formatCode="#,###"/>
    <numFmt numFmtId="168" formatCode="0.000000"/>
  </numFmts>
  <fonts count="9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  <font>
      <name val="Arial"/>
    </font>
    <font>
      <sz val="10.0"/>
      <color rgb="FF000000"/>
      <name val="Arial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sz val="11.0"/>
      <color rgb="FFFFFFFF"/>
      <name val="Arial"/>
    </font>
  </fonts>
  <fills count="61">
    <fill>
      <patternFill patternType="none"/>
    </fill>
    <fill>
      <patternFill patternType="lightGray"/>
    </fill>
    <fill>
      <patternFill patternType="solid">
        <fgColor rgb="FF4243FD"/>
        <bgColor rgb="FF4243FD"/>
      </patternFill>
    </fill>
    <fill>
      <patternFill patternType="solid">
        <fgColor rgb="FF42A145"/>
        <bgColor rgb="FF42A145"/>
      </patternFill>
    </fill>
    <fill>
      <patternFill patternType="solid">
        <fgColor rgb="FFA843A9"/>
        <bgColor rgb="FFA843A9"/>
      </patternFill>
    </fill>
    <fill>
      <patternFill patternType="solid">
        <fgColor rgb="FF8DB3E2"/>
        <bgColor rgb="FF8DB3E2"/>
      </patternFill>
    </fill>
    <fill>
      <patternFill patternType="solid">
        <fgColor rgb="FFBFBFBF"/>
        <bgColor rgb="FFBFBFBF"/>
      </patternFill>
    </fill>
    <fill>
      <patternFill patternType="solid">
        <fgColor rgb="FFFF4444"/>
        <bgColor rgb="FFFF4444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AEC9"/>
        <bgColor rgb="FFFFAEC9"/>
      </patternFill>
    </fill>
    <fill>
      <patternFill patternType="solid">
        <fgColor rgb="FF8DB4E2"/>
        <bgColor rgb="FF8DB4E2"/>
      </patternFill>
    </fill>
    <fill>
      <patternFill patternType="solid">
        <fgColor rgb="FFFC4444"/>
        <bgColor rgb="FFFC4444"/>
      </patternFill>
    </fill>
    <fill>
      <patternFill patternType="solid">
        <fgColor rgb="FFFDE046"/>
        <bgColor rgb="FFFDE046"/>
      </patternFill>
    </fill>
    <fill>
      <patternFill patternType="solid">
        <fgColor rgb="FF43A1A1"/>
        <bgColor rgb="FF43A1A1"/>
      </patternFill>
    </fill>
    <fill>
      <patternFill patternType="solid">
        <fgColor rgb="FFBEBFC1"/>
        <bgColor rgb="FFBEBFC1"/>
      </patternFill>
    </fill>
    <fill>
      <patternFill patternType="solid">
        <fgColor rgb="FF9185D9"/>
        <bgColor rgb="FF9185D9"/>
      </patternFill>
    </fill>
    <fill>
      <patternFill patternType="solid">
        <fgColor rgb="FF43FCFE"/>
        <bgColor rgb="FF43FCFE"/>
      </patternFill>
    </fill>
    <fill>
      <patternFill patternType="solid">
        <fgColor rgb="FFFB52AF"/>
        <bgColor rgb="FFFB52AF"/>
      </patternFill>
    </fill>
    <fill>
      <patternFill patternType="solid">
        <fgColor rgb="FF9FFD45"/>
        <bgColor rgb="FF9FFD45"/>
      </patternFill>
    </fill>
    <fill>
      <patternFill patternType="solid">
        <fgColor rgb="FF8AB0F1"/>
        <bgColor rgb="FF8AB0F1"/>
      </patternFill>
    </fill>
    <fill>
      <patternFill patternType="solid">
        <fgColor rgb="FFC6D9F0"/>
        <bgColor rgb="FFC6D9F0"/>
      </patternFill>
    </fill>
    <fill>
      <patternFill patternType="solid">
        <fgColor rgb="FFEAB09C"/>
        <bgColor rgb="FFEAB09C"/>
      </patternFill>
    </fill>
    <fill>
      <patternFill patternType="solid">
        <fgColor rgb="FFA3A750"/>
        <bgColor rgb="FFA3A750"/>
      </patternFill>
    </fill>
    <fill>
      <patternFill patternType="solid">
        <fgColor rgb="FFFCAD4E"/>
        <bgColor rgb="FFFCAD4E"/>
      </patternFill>
    </fill>
    <fill>
      <patternFill patternType="solid">
        <fgColor rgb="FF4CFC4F"/>
        <bgColor rgb="FF4CFC4F"/>
      </patternFill>
    </fill>
    <fill>
      <patternFill patternType="solid">
        <fgColor rgb="FF7F77B0"/>
        <bgColor rgb="FF7F77B0"/>
      </patternFill>
    </fill>
    <fill>
      <patternFill patternType="solid">
        <fgColor rgb="FFFDFD4F"/>
        <bgColor rgb="FFFDFD4F"/>
      </patternFill>
    </fill>
    <fill>
      <patternFill patternType="solid">
        <fgColor rgb="FFC9E39C"/>
        <bgColor rgb="FFC9E39C"/>
      </patternFill>
    </fill>
    <fill>
      <patternFill patternType="solid">
        <fgColor rgb="FFFADCE4"/>
        <bgColor rgb="FFFADCE4"/>
      </patternFill>
    </fill>
    <fill>
      <patternFill patternType="solid">
        <fgColor rgb="FFBD8183"/>
        <bgColor rgb="FFBD8183"/>
      </patternFill>
    </fill>
    <fill>
      <patternFill patternType="solid">
        <fgColor rgb="FFCCA898"/>
        <bgColor rgb="FFCCA898"/>
      </patternFill>
    </fill>
    <fill>
      <patternFill patternType="solid">
        <fgColor rgb="FFBCFBE8"/>
        <bgColor rgb="FFBCFBE8"/>
      </patternFill>
    </fill>
    <fill>
      <patternFill patternType="solid">
        <fgColor rgb="FFA481C1"/>
        <bgColor rgb="FFA481C1"/>
      </patternFill>
    </fill>
    <fill>
      <patternFill patternType="solid">
        <fgColor rgb="FFE9B6C9"/>
        <bgColor rgb="FFE9B6C9"/>
      </patternFill>
    </fill>
    <fill>
      <patternFill patternType="solid">
        <fgColor rgb="FFBDBEC2"/>
        <bgColor rgb="FFBDBEC2"/>
      </patternFill>
    </fill>
    <fill>
      <patternFill patternType="solid">
        <fgColor rgb="FF7FFBBF"/>
        <bgColor rgb="FF7FFBBF"/>
      </patternFill>
    </fill>
    <fill>
      <patternFill patternType="solid">
        <fgColor rgb="FFDDA0DD"/>
        <bgColor rgb="FFDDA0DD"/>
      </patternFill>
    </fill>
    <fill>
      <patternFill patternType="solid">
        <fgColor rgb="FF8FBC8F"/>
        <bgColor rgb="FF8FBC8F"/>
      </patternFill>
    </fill>
    <fill>
      <patternFill patternType="solid">
        <fgColor rgb="FFF08080"/>
        <bgColor rgb="FFF08080"/>
      </patternFill>
    </fill>
    <fill>
      <patternFill patternType="solid">
        <fgColor rgb="FFF0E68C"/>
        <bgColor rgb="FFF0E68C"/>
      </patternFill>
    </fill>
    <fill>
      <patternFill patternType="solid">
        <fgColor rgb="FFFF4500"/>
        <bgColor rgb="FFFF4500"/>
      </patternFill>
    </fill>
    <fill>
      <patternFill patternType="solid">
        <fgColor rgb="FF4169E1"/>
        <bgColor rgb="FF4169E1"/>
      </patternFill>
    </fill>
    <fill>
      <patternFill patternType="solid">
        <fgColor rgb="FF32CD32"/>
        <bgColor rgb="FF32CD32"/>
      </patternFill>
    </fill>
    <fill>
      <patternFill patternType="solid">
        <fgColor rgb="FF9932CC"/>
        <bgColor rgb="FF9932CC"/>
      </patternFill>
    </fill>
    <fill>
      <patternFill patternType="solid">
        <fgColor rgb="FFFFA500"/>
        <bgColor rgb="FFFFA500"/>
      </patternFill>
    </fill>
    <fill>
      <patternFill patternType="solid">
        <fgColor rgb="FF1E90FF"/>
        <bgColor rgb="FF1E90FF"/>
      </patternFill>
    </fill>
    <fill>
      <patternFill patternType="solid">
        <fgColor rgb="FF66CDAA"/>
        <bgColor rgb="FF66CDAA"/>
      </patternFill>
    </fill>
    <fill>
      <patternFill patternType="solid">
        <fgColor rgb="FFFFE4B5"/>
        <bgColor rgb="FFFFE4B5"/>
      </patternFill>
    </fill>
    <fill>
      <patternFill patternType="solid">
        <fgColor rgb="FFB22222"/>
        <bgColor rgb="FFB22222"/>
      </patternFill>
    </fill>
    <fill>
      <patternFill patternType="solid">
        <fgColor rgb="FFB0C4DE"/>
        <bgColor rgb="FFB0C4DE"/>
      </patternFill>
    </fill>
    <fill>
      <patternFill patternType="solid">
        <fgColor rgb="FF7CFC00"/>
        <bgColor rgb="FF7CFC00"/>
      </patternFill>
    </fill>
    <fill>
      <patternFill patternType="solid">
        <fgColor rgb="FFFF00FF"/>
        <bgColor rgb="FFFF00FF"/>
      </patternFill>
    </fill>
    <fill>
      <patternFill patternType="solid">
        <fgColor rgb="FFC71585"/>
        <bgColor rgb="FFC71585"/>
      </patternFill>
    </fill>
    <fill>
      <patternFill patternType="solid">
        <fgColor rgb="FF40E0D0"/>
        <bgColor rgb="FF40E0D0"/>
      </patternFill>
    </fill>
    <fill>
      <patternFill patternType="solid">
        <fgColor rgb="FFFF6347"/>
        <bgColor rgb="FFFF6347"/>
      </patternFill>
    </fill>
    <fill>
      <patternFill patternType="solid">
        <fgColor rgb="FFD8BFD8"/>
        <bgColor rgb="FFD8BFD8"/>
      </patternFill>
    </fill>
    <fill>
      <patternFill patternType="solid">
        <fgColor rgb="FFF4A460"/>
        <bgColor rgb="FFF4A460"/>
      </patternFill>
    </fill>
    <fill>
      <patternFill patternType="solid">
        <fgColor rgb="FFCD5C5C"/>
        <bgColor rgb="FFCD5C5C"/>
      </patternFill>
    </fill>
    <fill>
      <patternFill patternType="solid">
        <fgColor rgb="FFB0E0E6"/>
        <bgColor rgb="FFB0E0E6"/>
      </patternFill>
    </fill>
    <fill>
      <patternFill patternType="solid">
        <fgColor rgb="FF8B4513"/>
        <bgColor rgb="FF8B4513"/>
      </patternFill>
    </fill>
  </fills>
  <borders count="3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9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shrinkToFit="0" wrapText="0"/>
    </xf>
    <xf borderId="3" fillId="0" fontId="2" numFmtId="0" xfId="0" applyBorder="1" applyFont="1"/>
    <xf borderId="4" fillId="0" fontId="1" numFmtId="0" xfId="0" applyAlignment="1" applyBorder="1" applyFont="1">
      <alignment horizontal="center" shrinkToFit="0" wrapText="0"/>
    </xf>
    <xf borderId="5" fillId="0" fontId="2" numFmtId="0" xfId="0" applyBorder="1" applyFont="1"/>
    <xf borderId="6" fillId="0" fontId="1" numFmtId="0" xfId="0" applyAlignment="1" applyBorder="1" applyFont="1">
      <alignment shrinkToFit="0" wrapText="0"/>
    </xf>
    <xf borderId="6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0" fontId="0" numFmtId="0" xfId="0" applyAlignment="1" applyBorder="1" applyFont="1">
      <alignment shrinkToFit="0" wrapText="0"/>
    </xf>
    <xf borderId="2" fillId="0" fontId="0" numFmtId="0" xfId="0" applyAlignment="1" applyBorder="1" applyFont="1">
      <alignment horizontal="center" shrinkToFit="0" wrapText="0"/>
    </xf>
    <xf borderId="4" fillId="0" fontId="3" numFmtId="0" xfId="0" applyAlignment="1" applyBorder="1" applyFont="1">
      <alignment horizontal="center" readingOrder="0" shrinkToFit="0" vertical="bottom" wrapText="0"/>
    </xf>
    <xf borderId="2" fillId="0" fontId="0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wrapText="1"/>
    </xf>
    <xf borderId="6" fillId="0" fontId="2" numFmtId="0" xfId="0" applyBorder="1" applyFont="1"/>
    <xf borderId="8" fillId="0" fontId="1" numFmtId="0" xfId="0" applyAlignment="1" applyBorder="1" applyFont="1">
      <alignment shrinkToFit="0" wrapText="0"/>
    </xf>
    <xf borderId="9" fillId="0" fontId="2" numFmtId="0" xfId="0" applyBorder="1" applyFont="1"/>
    <xf borderId="10" fillId="0" fontId="1" numFmtId="0" xfId="0" applyAlignment="1" applyBorder="1" applyFont="1">
      <alignment horizontal="center" shrinkToFit="0" wrapText="0"/>
    </xf>
    <xf borderId="11" fillId="2" fontId="3" numFmtId="0" xfId="0" applyAlignment="1" applyBorder="1" applyFill="1" applyFont="1">
      <alignment horizontal="center" shrinkToFit="0" wrapText="0"/>
    </xf>
    <xf borderId="12" fillId="0" fontId="1" numFmtId="0" xfId="0" applyAlignment="1" applyBorder="1" applyFont="1">
      <alignment horizontal="center" shrinkToFit="0" wrapText="0"/>
    </xf>
    <xf borderId="13" fillId="3" fontId="3" numFmtId="0" xfId="0" applyAlignment="1" applyBorder="1" applyFill="1" applyFont="1">
      <alignment horizontal="center" shrinkToFit="0" wrapText="0"/>
    </xf>
    <xf borderId="7" fillId="0" fontId="1" numFmtId="0" xfId="0" applyAlignment="1" applyBorder="1" applyFont="1">
      <alignment horizontal="center" shrinkToFit="0" wrapText="0"/>
    </xf>
    <xf borderId="14" fillId="4" fontId="3" numFmtId="0" xfId="0" applyAlignment="1" applyBorder="1" applyFill="1" applyFont="1">
      <alignment horizontal="center" readingOrder="0" shrinkToFit="0" wrapText="0"/>
    </xf>
    <xf borderId="12" fillId="0" fontId="2" numFmtId="0" xfId="0" applyBorder="1" applyFont="1"/>
    <xf borderId="15" fillId="0" fontId="2" numFmtId="0" xfId="0" applyBorder="1" applyFont="1"/>
    <xf borderId="7" fillId="0" fontId="1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horizontal="center" shrinkToFit="0" wrapText="1"/>
    </xf>
    <xf borderId="10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readingOrder="0" shrinkToFit="0" wrapText="0"/>
    </xf>
    <xf borderId="16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wrapText="0"/>
    </xf>
    <xf borderId="17" fillId="0" fontId="1" numFmtId="0" xfId="0" applyAlignment="1" applyBorder="1" applyFont="1">
      <alignment shrinkToFit="0" wrapText="0"/>
    </xf>
    <xf borderId="7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shrinkToFit="0" wrapText="0"/>
    </xf>
    <xf borderId="5" fillId="0" fontId="1" numFmtId="0" xfId="0" applyAlignment="1" applyBorder="1" applyFont="1">
      <alignment horizontal="center" shrinkToFit="0" wrapText="1"/>
    </xf>
    <xf borderId="18" fillId="0" fontId="1" numFmtId="0" xfId="0" applyAlignment="1" applyBorder="1" applyFont="1">
      <alignment shrinkToFit="0" wrapText="0"/>
    </xf>
    <xf borderId="10" fillId="0" fontId="2" numFmtId="0" xfId="0" applyBorder="1" applyFont="1"/>
    <xf borderId="16" fillId="0" fontId="2" numFmtId="0" xfId="0" applyBorder="1" applyFont="1"/>
    <xf borderId="10" fillId="0" fontId="0" numFmtId="0" xfId="0" applyAlignment="1" applyBorder="1" applyFont="1">
      <alignment horizontal="center" shrinkToFit="0" wrapText="0"/>
    </xf>
    <xf borderId="16" fillId="0" fontId="1" numFmtId="0" xfId="0" applyAlignment="1" applyBorder="1" applyFont="1">
      <alignment horizontal="center" shrinkToFit="0" wrapText="0"/>
    </xf>
    <xf borderId="16" fillId="0" fontId="0" numFmtId="0" xfId="0" applyAlignment="1" applyBorder="1" applyFont="1">
      <alignment horizontal="center" shrinkToFit="0" wrapText="0"/>
    </xf>
    <xf borderId="3" fillId="0" fontId="1" numFmtId="0" xfId="0" applyAlignment="1" applyBorder="1" applyFont="1">
      <alignment horizontal="center" shrinkToFit="0" wrapText="0"/>
    </xf>
    <xf borderId="12" fillId="0" fontId="0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center" shrinkToFit="0" wrapText="0"/>
    </xf>
    <xf borderId="10" fillId="0" fontId="0" numFmtId="0" xfId="0" applyAlignment="1" applyBorder="1" applyFont="1">
      <alignment horizontal="center" shrinkToFit="0" vertical="center" wrapText="0"/>
    </xf>
    <xf borderId="0" fillId="0" fontId="4" numFmtId="0" xfId="0" applyFont="1"/>
    <xf borderId="16" fillId="0" fontId="0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shrinkToFit="0" wrapText="0"/>
    </xf>
    <xf borderId="12" fillId="0" fontId="0" numFmtId="0" xfId="0" applyAlignment="1" applyBorder="1" applyFont="1">
      <alignment horizontal="center" shrinkToFit="0" vertical="center" wrapText="0"/>
    </xf>
    <xf borderId="16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left" readingOrder="0" shrinkToFit="0" wrapText="0"/>
    </xf>
    <xf borderId="9" fillId="0" fontId="1" numFmtId="0" xfId="0" applyAlignment="1" applyBorder="1" applyFont="1">
      <alignment horizontal="center" shrinkToFit="0" wrapText="0"/>
    </xf>
    <xf borderId="19" fillId="0" fontId="1" numFmtId="0" xfId="0" applyAlignment="1" applyBorder="1" applyFont="1">
      <alignment horizontal="center" readingOrder="0" shrinkToFit="0" wrapText="0"/>
    </xf>
    <xf borderId="16" fillId="0" fontId="1" numFmtId="0" xfId="0" applyAlignment="1" applyBorder="1" applyFont="1">
      <alignment shrinkToFit="0" wrapText="0"/>
    </xf>
    <xf borderId="20" fillId="5" fontId="1" numFmtId="0" xfId="0" applyAlignment="1" applyBorder="1" applyFill="1" applyFont="1">
      <alignment horizontal="left" shrinkToFit="0" wrapText="0"/>
    </xf>
    <xf borderId="12" fillId="0" fontId="1" numFmtId="0" xfId="0" applyAlignment="1" applyBorder="1" applyFont="1">
      <alignment shrinkToFit="0" wrapText="0"/>
    </xf>
    <xf borderId="20" fillId="5" fontId="1" numFmtId="0" xfId="0" applyAlignment="1" applyBorder="1" applyFont="1">
      <alignment shrinkToFit="0" wrapText="0"/>
    </xf>
    <xf borderId="2" fillId="6" fontId="1" numFmtId="0" xfId="0" applyAlignment="1" applyBorder="1" applyFill="1" applyFont="1">
      <alignment readingOrder="0" shrinkToFit="0" vertical="bottom" wrapText="0"/>
    </xf>
    <xf borderId="17" fillId="0" fontId="1" numFmtId="0" xfId="0" applyAlignment="1" applyBorder="1" applyFont="1">
      <alignment horizontal="left" shrinkToFit="0" wrapText="0"/>
    </xf>
    <xf borderId="21" fillId="3" fontId="1" numFmtId="0" xfId="0" applyAlignment="1" applyBorder="1" applyFont="1">
      <alignment horizontal="center" shrinkToFit="0" wrapText="0"/>
    </xf>
    <xf borderId="22" fillId="0" fontId="1" numFmtId="0" xfId="0" applyAlignment="1" applyBorder="1" applyFont="1">
      <alignment shrinkToFit="0" wrapText="0"/>
    </xf>
    <xf borderId="20" fillId="7" fontId="1" numFmtId="0" xfId="0" applyAlignment="1" applyBorder="1" applyFill="1" applyFont="1">
      <alignment horizontal="left" shrinkToFit="0" wrapText="0"/>
    </xf>
    <xf borderId="8" fillId="0" fontId="1" numFmtId="0" xfId="0" applyAlignment="1" applyBorder="1" applyFont="1">
      <alignment horizontal="center" shrinkToFit="0" wrapText="0"/>
    </xf>
    <xf borderId="20" fillId="7" fontId="1" numFmtId="0" xfId="0" applyAlignment="1" applyBorder="1" applyFont="1">
      <alignment shrinkToFit="0" wrapText="0"/>
    </xf>
    <xf borderId="0" fillId="0" fontId="1" numFmtId="0" xfId="0" applyAlignment="1" applyFont="1">
      <alignment readingOrder="0" shrinkToFit="0" wrapText="0"/>
    </xf>
    <xf borderId="2" fillId="0" fontId="1" numFmtId="14" xfId="0" applyAlignment="1" applyBorder="1" applyFont="1" applyNumberFormat="1">
      <alignment horizontal="center" readingOrder="0" shrinkToFit="0" wrapText="0"/>
    </xf>
    <xf borderId="8" fillId="0" fontId="2" numFmtId="0" xfId="0" applyBorder="1" applyFont="1"/>
    <xf borderId="17" fillId="0" fontId="1" numFmtId="9" xfId="0" applyAlignment="1" applyBorder="1" applyFont="1" applyNumberFormat="1">
      <alignment horizontal="center" shrinkToFit="0" wrapText="0"/>
    </xf>
    <xf borderId="22" fillId="0" fontId="2" numFmtId="0" xfId="0" applyBorder="1" applyFont="1"/>
    <xf borderId="22" fillId="0" fontId="1" numFmtId="9" xfId="0" applyAlignment="1" applyBorder="1" applyFont="1" applyNumberFormat="1">
      <alignment horizontal="center" shrinkToFit="0" wrapText="0"/>
    </xf>
    <xf borderId="23" fillId="8" fontId="1" numFmtId="0" xfId="0" applyAlignment="1" applyBorder="1" applyFill="1" applyFont="1">
      <alignment horizontal="center" shrinkToFit="0" wrapText="0"/>
    </xf>
    <xf borderId="0" fillId="0" fontId="1" numFmtId="9" xfId="0" applyAlignment="1" applyFont="1" applyNumberFormat="1">
      <alignment horizontal="center" shrinkToFit="0" wrapText="0"/>
    </xf>
    <xf borderId="17" fillId="0" fontId="2" numFmtId="0" xfId="0" applyBorder="1" applyFont="1"/>
    <xf borderId="6" fillId="0" fontId="1" numFmtId="0" xfId="0" applyAlignment="1" applyBorder="1" applyFont="1">
      <alignment horizontal="left" readingOrder="0" shrinkToFit="0" wrapText="0"/>
    </xf>
    <xf borderId="24" fillId="7" fontId="1" numFmtId="1" xfId="0" applyAlignment="1" applyBorder="1" applyFont="1" applyNumberFormat="1">
      <alignment horizontal="left" shrinkToFit="0" wrapText="0"/>
    </xf>
    <xf borderId="9" fillId="0" fontId="1" numFmtId="0" xfId="0" applyAlignment="1" applyBorder="1" applyFont="1">
      <alignment horizontal="center" shrinkToFit="0" vertical="center" wrapText="0"/>
    </xf>
    <xf borderId="17" fillId="0" fontId="1" numFmtId="164" xfId="0" applyAlignment="1" applyBorder="1" applyFont="1" applyNumberFormat="1">
      <alignment horizontal="center" shrinkToFit="0" wrapText="0"/>
    </xf>
    <xf borderId="2" fillId="0" fontId="1" numFmtId="164" xfId="0" applyAlignment="1" applyBorder="1" applyFont="1" applyNumberFormat="1">
      <alignment horizontal="center" shrinkToFit="0" wrapText="0"/>
    </xf>
    <xf borderId="0" fillId="0" fontId="1" numFmtId="164" xfId="0" applyAlignment="1" applyFont="1" applyNumberFormat="1">
      <alignment horizontal="center" shrinkToFit="0" wrapText="0"/>
    </xf>
    <xf borderId="10" fillId="0" fontId="1" numFmtId="0" xfId="0" applyAlignment="1" applyBorder="1" applyFont="1">
      <alignment horizontal="center" readingOrder="0" shrinkToFit="0" vertical="center" wrapText="0"/>
    </xf>
    <xf borderId="21" fillId="7" fontId="1" numFmtId="1" xfId="0" applyAlignment="1" applyBorder="1" applyFont="1" applyNumberFormat="1">
      <alignment horizontal="left" shrinkToFit="0" wrapText="0"/>
    </xf>
    <xf borderId="3" fillId="0" fontId="1" numFmtId="164" xfId="0" applyAlignment="1" applyBorder="1" applyFont="1" applyNumberFormat="1">
      <alignment horizontal="center" shrinkToFit="0" wrapText="0"/>
    </xf>
    <xf borderId="18" fillId="0" fontId="1" numFmtId="0" xfId="0" applyAlignment="1" applyBorder="1" applyFont="1">
      <alignment horizontal="center" shrinkToFit="0" wrapText="0"/>
    </xf>
    <xf borderId="6" fillId="0" fontId="1" numFmtId="164" xfId="0" applyAlignment="1" applyBorder="1" applyFont="1" applyNumberFormat="1">
      <alignment horizontal="center" shrinkToFit="0" wrapText="0"/>
    </xf>
    <xf borderId="9" fillId="0" fontId="1" numFmtId="0" xfId="0" applyAlignment="1" applyBorder="1" applyFont="1">
      <alignment horizontal="center" readingOrder="0" shrinkToFit="0" vertical="bottom" wrapText="0"/>
    </xf>
    <xf borderId="11" fillId="5" fontId="1" numFmtId="0" xfId="0" applyAlignment="1" applyBorder="1" applyFont="1">
      <alignment horizontal="left" shrinkToFit="0" wrapText="0"/>
    </xf>
    <xf borderId="0" fillId="0" fontId="3" numFmtId="1" xfId="0" applyAlignment="1" applyFont="1" applyNumberFormat="1">
      <alignment readingOrder="0" shrinkToFit="0" vertical="bottom" wrapText="0"/>
    </xf>
    <xf borderId="13" fillId="5" fontId="1" numFmtId="0" xfId="0" applyAlignment="1" applyBorder="1" applyFont="1">
      <alignment shrinkToFit="0" wrapText="0"/>
    </xf>
    <xf borderId="0" fillId="0" fontId="3" numFmtId="0" xfId="0" applyAlignment="1" applyFont="1">
      <alignment readingOrder="0" shrinkToFit="0" vertical="bottom" wrapText="0"/>
    </xf>
    <xf borderId="4" fillId="0" fontId="1" numFmtId="0" xfId="0" applyAlignment="1" applyBorder="1" applyFont="1">
      <alignment shrinkToFit="0" wrapText="0"/>
    </xf>
    <xf borderId="7" fillId="0" fontId="1" numFmtId="0" xfId="0" applyAlignment="1" applyBorder="1" applyFont="1">
      <alignment shrinkToFit="0" wrapText="0"/>
    </xf>
    <xf borderId="3" fillId="0" fontId="1" numFmtId="0" xfId="0" applyAlignment="1" applyBorder="1" applyFont="1">
      <alignment shrinkToFit="0" wrapText="0"/>
    </xf>
    <xf borderId="18" fillId="0" fontId="1" numFmtId="0" xfId="0" applyAlignment="1" applyBorder="1" applyFont="1">
      <alignment horizontal="center" shrinkToFit="0" vertical="center" wrapText="0"/>
    </xf>
    <xf borderId="25" fillId="5" fontId="1" numFmtId="1" xfId="0" applyAlignment="1" applyBorder="1" applyFont="1" applyNumberFormat="1">
      <alignment horizontal="left" shrinkToFit="0" wrapText="0"/>
    </xf>
    <xf borderId="7" fillId="0" fontId="1" numFmtId="0" xfId="0" applyAlignment="1" applyBorder="1" applyFont="1">
      <alignment shrinkToFit="0" vertical="center" wrapText="0"/>
    </xf>
    <xf borderId="2" fillId="0" fontId="0" numFmtId="3" xfId="0" applyAlignment="1" applyBorder="1" applyFont="1" applyNumberFormat="1">
      <alignment shrinkToFit="0" wrapText="0"/>
    </xf>
    <xf borderId="13" fillId="8" fontId="1" numFmtId="0" xfId="0" applyAlignment="1" applyBorder="1" applyFont="1">
      <alignment horizontal="center" shrinkToFit="0" wrapText="0"/>
    </xf>
    <xf borderId="3" fillId="0" fontId="0" numFmtId="3" xfId="0" applyAlignment="1" applyBorder="1" applyFont="1" applyNumberFormat="1">
      <alignment readingOrder="0" shrinkToFit="0" wrapText="0"/>
    </xf>
    <xf borderId="8" fillId="0" fontId="1" numFmtId="165" xfId="0" applyAlignment="1" applyBorder="1" applyFont="1" applyNumberFormat="1">
      <alignment horizontal="center" shrinkToFit="0" wrapText="0"/>
    </xf>
    <xf borderId="4" fillId="0" fontId="1" numFmtId="164" xfId="0" applyAlignment="1" applyBorder="1" applyFont="1" applyNumberFormat="1">
      <alignment horizontal="center" shrinkToFit="0" wrapText="0"/>
    </xf>
    <xf borderId="2" fillId="0" fontId="1" numFmtId="3" xfId="0" applyAlignment="1" applyBorder="1" applyFont="1" applyNumberFormat="1">
      <alignment shrinkToFit="0" wrapText="0"/>
    </xf>
    <xf borderId="5" fillId="0" fontId="1" numFmtId="164" xfId="0" applyAlignment="1" applyBorder="1" applyFont="1" applyNumberFormat="1">
      <alignment horizontal="center" shrinkToFit="0" wrapText="0"/>
    </xf>
    <xf borderId="6" fillId="0" fontId="0" numFmtId="3" xfId="0" applyAlignment="1" applyBorder="1" applyFont="1" applyNumberFormat="1">
      <alignment readingOrder="0" shrinkToFit="0" wrapText="0"/>
    </xf>
    <xf borderId="3" fillId="0" fontId="1" numFmtId="3" xfId="0" applyAlignment="1" applyBorder="1" applyFont="1" applyNumberFormat="1">
      <alignment shrinkToFit="0" wrapText="0"/>
    </xf>
    <xf borderId="2" fillId="0" fontId="0" numFmtId="3" xfId="0" applyAlignment="1" applyBorder="1" applyFont="1" applyNumberFormat="1">
      <alignment readingOrder="0" shrinkToFit="0" wrapText="0"/>
    </xf>
    <xf borderId="6" fillId="0" fontId="0" numFmtId="165" xfId="0" applyAlignment="1" applyBorder="1" applyFont="1" applyNumberFormat="1">
      <alignment horizontal="center" shrinkToFit="0" wrapText="0"/>
    </xf>
    <xf borderId="6" fillId="0" fontId="1" numFmtId="165" xfId="0" applyAlignment="1" applyBorder="1" applyFont="1" applyNumberFormat="1">
      <alignment horizontal="center" shrinkToFit="0" wrapText="0"/>
    </xf>
    <xf borderId="8" fillId="0" fontId="1" numFmtId="0" xfId="0" applyAlignment="1" applyBorder="1" applyFont="1">
      <alignment horizontal="left" shrinkToFit="0" wrapText="0"/>
    </xf>
    <xf borderId="0" fillId="7" fontId="1" numFmtId="0" xfId="0" applyAlignment="1" applyFont="1">
      <alignment horizontal="left" shrinkToFit="0" wrapText="0"/>
    </xf>
    <xf borderId="17" fillId="0" fontId="1" numFmtId="0" xfId="0" applyAlignment="1" applyBorder="1" applyFont="1">
      <alignment readingOrder="0" shrinkToFit="0" vertical="bottom" wrapText="0"/>
    </xf>
    <xf borderId="7" fillId="0" fontId="1" numFmtId="164" xfId="0" applyAlignment="1" applyBorder="1" applyFont="1" applyNumberFormat="1">
      <alignment horizontal="center" shrinkToFit="0" wrapText="0"/>
    </xf>
    <xf borderId="21" fillId="4" fontId="1" numFmtId="0" xfId="0" applyAlignment="1" applyBorder="1" applyFont="1">
      <alignment horizontal="center" shrinkToFit="0" wrapText="0"/>
    </xf>
    <xf borderId="0" fillId="7" fontId="1" numFmtId="0" xfId="0" applyAlignment="1" applyFont="1">
      <alignment shrinkToFit="0" wrapText="0"/>
    </xf>
    <xf borderId="22" fillId="0" fontId="1" numFmtId="164" xfId="0" applyAlignment="1" applyBorder="1" applyFont="1" applyNumberFormat="1">
      <alignment horizontal="center" shrinkToFit="0" wrapText="0"/>
    </xf>
    <xf borderId="17" fillId="0" fontId="1" numFmtId="14" xfId="0" applyAlignment="1" applyBorder="1" applyFont="1" applyNumberFormat="1">
      <alignment horizontal="center" readingOrder="0" shrinkToFit="0" wrapText="0"/>
    </xf>
    <xf borderId="22" fillId="0" fontId="1" numFmtId="0" xfId="0" applyAlignment="1" applyBorder="1" applyFont="1">
      <alignment horizontal="left" readingOrder="0" shrinkToFit="0" wrapText="0"/>
    </xf>
    <xf borderId="8" fillId="0" fontId="1" numFmtId="166" xfId="0" applyAlignment="1" applyBorder="1" applyFont="1" applyNumberFormat="1">
      <alignment shrinkToFit="0" wrapText="0"/>
    </xf>
    <xf borderId="17" fillId="0" fontId="1" numFmtId="3" xfId="0" applyAlignment="1" applyBorder="1" applyFont="1" applyNumberFormat="1">
      <alignment shrinkToFit="0" wrapText="0"/>
    </xf>
    <xf borderId="22" fillId="5" fontId="1" numFmtId="1" xfId="0" applyAlignment="1" applyBorder="1" applyFont="1" applyNumberFormat="1">
      <alignment horizontal="left" shrinkToFit="0" wrapText="0"/>
    </xf>
    <xf borderId="0" fillId="0" fontId="1" numFmtId="3" xfId="0" applyAlignment="1" applyFont="1" applyNumberFormat="1">
      <alignment shrinkToFit="0" wrapText="0"/>
    </xf>
    <xf borderId="17" fillId="0" fontId="0" numFmtId="3" xfId="0" applyAlignment="1" applyBorder="1" applyFont="1" applyNumberFormat="1">
      <alignment shrinkToFit="0" wrapText="0"/>
    </xf>
    <xf borderId="22" fillId="0" fontId="1" numFmtId="165" xfId="0" applyAlignment="1" applyBorder="1" applyFont="1" applyNumberFormat="1">
      <alignment horizontal="center" shrinkToFit="0" wrapText="0"/>
    </xf>
    <xf borderId="0" fillId="0" fontId="0" numFmtId="3" xfId="0" applyAlignment="1" applyFont="1" applyNumberFormat="1">
      <alignment readingOrder="0" shrinkToFit="0" wrapText="0"/>
    </xf>
    <xf borderId="17" fillId="6" fontId="1" numFmtId="0" xfId="0" applyAlignment="1" applyBorder="1" applyFont="1">
      <alignment readingOrder="0" shrinkToFit="0" vertical="bottom" wrapText="0"/>
    </xf>
    <xf borderId="22" fillId="0" fontId="0" numFmtId="3" xfId="0" applyAlignment="1" applyBorder="1" applyFont="1" applyNumberFormat="1">
      <alignment readingOrder="0" shrinkToFit="0" wrapText="0"/>
    </xf>
    <xf borderId="17" fillId="0" fontId="0" numFmtId="3" xfId="0" applyAlignment="1" applyBorder="1" applyFont="1" applyNumberFormat="1">
      <alignment readingOrder="0" shrinkToFit="0" wrapText="0"/>
    </xf>
    <xf borderId="22" fillId="0" fontId="0" numFmtId="165" xfId="0" applyAlignment="1" applyBorder="1" applyFont="1" applyNumberFormat="1">
      <alignment horizontal="center" shrinkToFit="0" wrapText="0"/>
    </xf>
    <xf borderId="22" fillId="0" fontId="1" numFmtId="3" xfId="0" applyAlignment="1" applyBorder="1" applyFont="1" applyNumberFormat="1">
      <alignment shrinkToFit="0" wrapText="0"/>
    </xf>
    <xf borderId="8" fillId="0" fontId="1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2" fillId="0" fontId="1" numFmtId="1" xfId="0" applyAlignment="1" applyBorder="1" applyFont="1" applyNumberFormat="1">
      <alignment readingOrder="0" shrinkToFit="0" wrapText="0"/>
    </xf>
    <xf borderId="3" fillId="0" fontId="1" numFmtId="1" xfId="0" applyAlignment="1" applyBorder="1" applyFont="1" applyNumberFormat="1">
      <alignment shrinkToFit="0" wrapText="0"/>
    </xf>
    <xf borderId="17" fillId="7" fontId="1" numFmtId="0" xfId="0" applyAlignment="1" applyBorder="1" applyFont="1">
      <alignment horizontal="left" shrinkToFit="0" wrapText="0"/>
    </xf>
    <xf borderId="21" fillId="4" fontId="5" numFmtId="0" xfId="0" applyAlignment="1" applyBorder="1" applyFont="1">
      <alignment horizontal="center" shrinkToFit="0" wrapText="0"/>
    </xf>
    <xf borderId="6" fillId="0" fontId="1" numFmtId="1" xfId="0" applyAlignment="1" applyBorder="1" applyFont="1" applyNumberFormat="1">
      <alignment horizontal="center" shrinkToFit="0" wrapText="0"/>
    </xf>
    <xf borderId="22" fillId="7" fontId="1" numFmtId="0" xfId="0" applyAlignment="1" applyBorder="1" applyFont="1">
      <alignment shrinkToFit="0" wrapText="0"/>
    </xf>
    <xf borderId="26" fillId="9" fontId="1" numFmtId="164" xfId="0" applyAlignment="1" applyBorder="1" applyFill="1" applyFont="1" applyNumberFormat="1">
      <alignment horizontal="center" shrinkToFit="0" wrapText="0"/>
    </xf>
    <xf borderId="8" fillId="0" fontId="1" numFmtId="0" xfId="0" applyAlignment="1" applyBorder="1" applyFont="1">
      <alignment readingOrder="0" shrinkToFit="0" wrapText="0"/>
    </xf>
    <xf borderId="2" fillId="0" fontId="1" numFmtId="0" xfId="0" applyAlignment="1" applyBorder="1" applyFont="1">
      <alignment shrinkToFit="0" wrapText="0"/>
    </xf>
    <xf borderId="20" fillId="10" fontId="1" numFmtId="164" xfId="0" applyAlignment="1" applyBorder="1" applyFill="1" applyFont="1" applyNumberFormat="1">
      <alignment horizontal="center" shrinkToFit="0" wrapText="0"/>
    </xf>
    <xf borderId="0" fillId="0" fontId="0" numFmtId="3" xfId="0" applyAlignment="1" applyFont="1" applyNumberFormat="1">
      <alignment shrinkToFit="0" wrapText="0"/>
    </xf>
    <xf borderId="17" fillId="0" fontId="1" numFmtId="1" xfId="0" applyAlignment="1" applyBorder="1" applyFont="1" applyNumberFormat="1">
      <alignment shrinkToFit="0" wrapText="0"/>
    </xf>
    <xf borderId="0" fillId="0" fontId="1" numFmtId="1" xfId="0" applyAlignment="1" applyFont="1" applyNumberFormat="1">
      <alignment shrinkToFit="0" wrapText="0"/>
    </xf>
    <xf borderId="0" fillId="0" fontId="3" numFmtId="3" xfId="0" applyAlignment="1" applyFont="1" applyNumberFormat="1">
      <alignment readingOrder="0" shrinkToFit="0" vertical="bottom" wrapText="0"/>
    </xf>
    <xf borderId="27" fillId="5" fontId="1" numFmtId="1" xfId="0" applyAlignment="1" applyBorder="1" applyFont="1" applyNumberFormat="1">
      <alignment horizontal="left" shrinkToFit="0" wrapText="0"/>
    </xf>
    <xf borderId="21" fillId="2" fontId="5" numFmtId="0" xfId="0" applyAlignment="1" applyBorder="1" applyFont="1">
      <alignment horizontal="center" shrinkToFit="0" wrapText="0"/>
    </xf>
    <xf borderId="22" fillId="0" fontId="0" numFmtId="3" xfId="0" applyAlignment="1" applyBorder="1" applyFont="1" applyNumberFormat="1">
      <alignment shrinkToFit="0" wrapText="0"/>
    </xf>
    <xf borderId="8" fillId="0" fontId="1" numFmtId="0" xfId="0" applyAlignment="1" applyBorder="1" applyFont="1">
      <alignment horizontal="left" readingOrder="0" shrinkToFit="0" vertical="bottom" wrapText="0"/>
    </xf>
    <xf borderId="11" fillId="8" fontId="1" numFmtId="164" xfId="0" applyAlignment="1" applyBorder="1" applyFont="1" applyNumberFormat="1">
      <alignment horizontal="center" shrinkToFit="0" wrapText="0"/>
    </xf>
    <xf borderId="22" fillId="0" fontId="1" numFmtId="0" xfId="0" applyAlignment="1" applyBorder="1" applyFont="1">
      <alignment horizontal="center" readingOrder="0" shrinkToFit="0" vertical="bottom" wrapText="0"/>
    </xf>
    <xf borderId="28" fillId="8" fontId="1" numFmtId="164" xfId="0" applyAlignment="1" applyBorder="1" applyFont="1" applyNumberFormat="1">
      <alignment horizontal="center" shrinkToFit="0" wrapText="0"/>
    </xf>
    <xf borderId="0" fillId="0" fontId="1" numFmtId="1" xfId="0" applyAlignment="1" applyFont="1" applyNumberFormat="1">
      <alignment horizontal="center" shrinkToFit="0" wrapText="0"/>
    </xf>
    <xf borderId="9" fillId="0" fontId="1" numFmtId="0" xfId="0" applyAlignment="1" applyBorder="1" applyFont="1">
      <alignment horizontal="left" readingOrder="0" shrinkToFit="0" vertical="bottom" wrapText="0"/>
    </xf>
    <xf borderId="0" fillId="0" fontId="1" numFmtId="2" xfId="0" applyAlignment="1" applyFont="1" applyNumberFormat="1">
      <alignment horizontal="center" shrinkToFit="0" wrapText="0"/>
    </xf>
    <xf borderId="16" fillId="0" fontId="1" numFmtId="0" xfId="0" applyAlignment="1" applyBorder="1" applyFont="1">
      <alignment horizontal="center" readingOrder="0" shrinkToFit="0" vertical="bottom" wrapText="0"/>
    </xf>
    <xf borderId="16" fillId="11" fontId="1" numFmtId="0" xfId="0" applyAlignment="1" applyBorder="1" applyFill="1" applyFont="1">
      <alignment horizontal="left" readingOrder="0" shrinkToFit="0" vertical="bottom" wrapText="0"/>
    </xf>
    <xf borderId="6" fillId="0" fontId="1" numFmtId="0" xfId="0" applyAlignment="1" applyBorder="1" applyFont="1">
      <alignment horizontal="center" shrinkToFit="0" wrapText="0"/>
    </xf>
    <xf borderId="21" fillId="3" fontId="5" numFmtId="0" xfId="0" applyAlignment="1" applyBorder="1" applyFont="1">
      <alignment horizontal="center" shrinkToFit="0" wrapText="0"/>
    </xf>
    <xf borderId="10" fillId="0" fontId="1" numFmtId="0" xfId="0" applyAlignment="1" applyBorder="1" applyFont="1">
      <alignment horizontal="left" shrinkToFit="0" wrapText="0"/>
    </xf>
    <xf borderId="10" fillId="0" fontId="1" numFmtId="14" xfId="0" applyAlignment="1" applyBorder="1" applyFont="1" applyNumberFormat="1">
      <alignment horizontal="center" readingOrder="0" shrinkToFit="0" wrapText="0"/>
    </xf>
    <xf borderId="12" fillId="0" fontId="1" numFmtId="0" xfId="0" applyAlignment="1" applyBorder="1" applyFont="1">
      <alignment horizontal="left" readingOrder="0" shrinkToFit="0" wrapText="0"/>
    </xf>
    <xf borderId="2" fillId="0" fontId="1" numFmtId="1" xfId="0" applyAlignment="1" applyBorder="1" applyFont="1" applyNumberFormat="1">
      <alignment shrinkToFit="0" wrapText="0"/>
    </xf>
    <xf borderId="10" fillId="0" fontId="1" numFmtId="164" xfId="0" applyAlignment="1" applyBorder="1" applyFont="1" applyNumberFormat="1">
      <alignment horizontal="center" shrinkToFit="0" wrapText="0"/>
    </xf>
    <xf borderId="6" fillId="0" fontId="1" numFmtId="1" xfId="0" applyAlignment="1" applyBorder="1" applyFont="1" applyNumberFormat="1">
      <alignment shrinkToFit="0" wrapText="0"/>
    </xf>
    <xf borderId="16" fillId="0" fontId="1" numFmtId="164" xfId="0" applyAlignment="1" applyBorder="1" applyFont="1" applyNumberFormat="1">
      <alignment horizontal="center" shrinkToFit="0" wrapText="0"/>
    </xf>
    <xf borderId="8" fillId="6" fontId="1" numFmtId="0" xfId="0" applyAlignment="1" applyBorder="1" applyFont="1">
      <alignment readingOrder="0" shrinkToFit="0" vertical="bottom" wrapText="0"/>
    </xf>
    <xf borderId="12" fillId="0" fontId="1" numFmtId="164" xfId="0" applyAlignment="1" applyBorder="1" applyFont="1" applyNumberFormat="1">
      <alignment horizontal="center" shrinkToFit="0" wrapText="0"/>
    </xf>
    <xf borderId="8" fillId="6" fontId="1" numFmtId="0" xfId="0" applyAlignment="1" applyBorder="1" applyFont="1">
      <alignment horizontal="center" readingOrder="0" shrinkToFit="0" vertical="bottom" wrapText="0"/>
    </xf>
    <xf borderId="29" fillId="5" fontId="1" numFmtId="1" xfId="0" applyAlignment="1" applyBorder="1" applyFont="1" applyNumberFormat="1">
      <alignment horizontal="left" shrinkToFit="0" wrapText="0"/>
    </xf>
    <xf borderId="21" fillId="5" fontId="1" numFmtId="1" xfId="0" applyAlignment="1" applyBorder="1" applyFont="1" applyNumberFormat="1">
      <alignment horizontal="left" shrinkToFit="0" wrapText="0"/>
    </xf>
    <xf borderId="20" fillId="7" fontId="1" numFmtId="1" xfId="0" applyAlignment="1" applyBorder="1" applyFont="1" applyNumberFormat="1">
      <alignment horizontal="left" shrinkToFit="0" wrapText="0"/>
    </xf>
    <xf borderId="0" fillId="0" fontId="1" numFmtId="3" xfId="0" applyAlignment="1" applyFont="1" applyNumberFormat="1">
      <alignment readingOrder="0" shrinkToFit="0" wrapText="0"/>
    </xf>
    <xf borderId="22" fillId="0" fontId="1" numFmtId="3" xfId="0" applyAlignment="1" applyBorder="1" applyFont="1" applyNumberFormat="1">
      <alignment readingOrder="0" shrinkToFit="0" wrapText="0"/>
    </xf>
    <xf borderId="17" fillId="0" fontId="1" numFmtId="167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readingOrder="0" shrinkToFit="0" wrapText="0"/>
    </xf>
    <xf borderId="0" fillId="0" fontId="1" numFmtId="165" xfId="0" applyAlignment="1" applyFont="1" applyNumberFormat="1">
      <alignment horizontal="center" shrinkToFit="0" wrapText="0"/>
    </xf>
    <xf borderId="30" fillId="2" fontId="1" numFmtId="0" xfId="0" applyAlignment="1" applyBorder="1" applyFont="1">
      <alignment horizontal="center" shrinkToFit="0" wrapText="0"/>
    </xf>
    <xf borderId="30" fillId="7" fontId="1" numFmtId="1" xfId="0" applyAlignment="1" applyBorder="1" applyFont="1" applyNumberFormat="1">
      <alignment horizontal="left" shrinkToFit="0" wrapText="0"/>
    </xf>
    <xf borderId="17" fillId="0" fontId="1" numFmtId="1" xfId="0" applyAlignment="1" applyBorder="1" applyFont="1" applyNumberFormat="1">
      <alignment horizontal="left" shrinkToFit="0" wrapText="0"/>
    </xf>
    <xf borderId="22" fillId="0" fontId="1" numFmtId="1" xfId="0" applyAlignment="1" applyBorder="1" applyFont="1" applyNumberFormat="1">
      <alignment shrinkToFit="0" wrapText="0"/>
    </xf>
    <xf borderId="0" fillId="0" fontId="6" numFmtId="0" xfId="0" applyAlignment="1" applyFont="1">
      <alignment shrinkToFit="0" wrapText="0"/>
    </xf>
    <xf borderId="0" fillId="0" fontId="1" numFmtId="168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22" fillId="0" fontId="1" numFmtId="168" xfId="0" applyAlignment="1" applyBorder="1" applyFont="1" applyNumberFormat="1">
      <alignment shrinkToFit="0" wrapText="0"/>
    </xf>
    <xf borderId="0" fillId="0" fontId="7" numFmtId="0" xfId="0" applyAlignment="1" applyFont="1">
      <alignment horizontal="left" shrinkToFit="0" wrapText="0"/>
    </xf>
    <xf borderId="0" fillId="0" fontId="0" numFmtId="0" xfId="0" applyAlignment="1" applyFont="1">
      <alignment shrinkToFit="0" wrapText="0"/>
    </xf>
    <xf borderId="22" fillId="0" fontId="1" numFmtId="0" xfId="0" applyAlignment="1" applyBorder="1" applyFont="1">
      <alignment readingOrder="0" shrinkToFit="0" wrapText="0"/>
    </xf>
    <xf borderId="17" fillId="0" fontId="1" numFmtId="3" xfId="0" applyAlignment="1" applyBorder="1" applyFont="1" applyNumberFormat="1">
      <alignment readingOrder="0" shrinkToFit="0" wrapText="0"/>
    </xf>
    <xf borderId="31" fillId="3" fontId="1" numFmtId="0" xfId="0" applyAlignment="1" applyBorder="1" applyFont="1">
      <alignment horizontal="center" shrinkToFit="0" wrapText="0"/>
    </xf>
    <xf borderId="31" fillId="7" fontId="1" numFmtId="1" xfId="0" applyAlignment="1" applyBorder="1" applyFont="1" applyNumberFormat="1">
      <alignment horizontal="left" shrinkToFit="0" wrapText="0"/>
    </xf>
    <xf borderId="20" fillId="5" fontId="1" numFmtId="0" xfId="0" applyAlignment="1" applyBorder="1" applyFont="1">
      <alignment horizontal="center" shrinkToFit="0" wrapText="0"/>
    </xf>
    <xf borderId="20" fillId="12" fontId="3" numFmtId="0" xfId="0" applyAlignment="1" applyBorder="1" applyFill="1" applyFont="1">
      <alignment horizontal="center" shrinkToFit="0" wrapText="0"/>
    </xf>
    <xf borderId="31" fillId="4" fontId="1" numFmtId="0" xfId="0" applyAlignment="1" applyBorder="1" applyFont="1">
      <alignment horizontal="center" shrinkToFit="0" wrapText="0"/>
    </xf>
    <xf borderId="22" fillId="0" fontId="1" numFmtId="167" xfId="0" applyAlignment="1" applyBorder="1" applyFont="1" applyNumberFormat="1">
      <alignment readingOrder="0" shrinkToFit="0" wrapText="0"/>
    </xf>
    <xf borderId="31" fillId="12" fontId="1" numFmtId="0" xfId="0" applyAlignment="1" applyBorder="1" applyFont="1">
      <alignment horizontal="center" shrinkToFit="0" wrapText="0"/>
    </xf>
    <xf borderId="31" fillId="13" fontId="1" numFmtId="0" xfId="0" applyAlignment="1" applyBorder="1" applyFill="1" applyFont="1">
      <alignment horizontal="center" shrinkToFit="0" wrapText="0"/>
    </xf>
    <xf borderId="31" fillId="5" fontId="1" numFmtId="1" xfId="0" applyAlignment="1" applyBorder="1" applyFont="1" applyNumberFormat="1">
      <alignment horizontal="left" shrinkToFit="0" wrapText="0"/>
    </xf>
    <xf borderId="31" fillId="14" fontId="1" numFmtId="0" xfId="0" applyAlignment="1" applyBorder="1" applyFill="1" applyFont="1">
      <alignment horizontal="center" shrinkToFit="0" wrapText="0"/>
    </xf>
    <xf borderId="26" fillId="5" fontId="1" numFmtId="0" xfId="0" applyAlignment="1" applyBorder="1" applyFont="1">
      <alignment horizontal="left" shrinkToFit="0" wrapText="0"/>
    </xf>
    <xf borderId="17" fillId="0" fontId="1" numFmtId="165" xfId="0" applyAlignment="1" applyBorder="1" applyFont="1" applyNumberFormat="1">
      <alignment horizontal="center" shrinkToFit="0" wrapText="0"/>
    </xf>
    <xf borderId="31" fillId="15" fontId="1" numFmtId="0" xfId="0" applyAlignment="1" applyBorder="1" applyFill="1" applyFont="1">
      <alignment horizontal="center" shrinkToFit="0" wrapText="0"/>
    </xf>
    <xf borderId="31" fillId="16" fontId="1" numFmtId="0" xfId="0" applyAlignment="1" applyBorder="1" applyFill="1" applyFont="1">
      <alignment horizontal="center" shrinkToFit="0" wrapText="0"/>
    </xf>
    <xf borderId="20" fillId="7" fontId="1" numFmtId="0" xfId="0" applyAlignment="1" applyBorder="1" applyFont="1">
      <alignment readingOrder="0" shrinkToFit="0" wrapText="0"/>
    </xf>
    <xf borderId="31" fillId="17" fontId="1" numFmtId="0" xfId="0" applyAlignment="1" applyBorder="1" applyFill="1" applyFont="1">
      <alignment horizontal="center" shrinkToFit="0" wrapText="0"/>
    </xf>
    <xf borderId="31" fillId="18" fontId="1" numFmtId="0" xfId="0" applyAlignment="1" applyBorder="1" applyFill="1" applyFont="1">
      <alignment horizontal="center" shrinkToFit="0" wrapText="0"/>
    </xf>
    <xf borderId="31" fillId="19" fontId="1" numFmtId="0" xfId="0" applyAlignment="1" applyBorder="1" applyFill="1" applyFont="1">
      <alignment horizontal="center" shrinkToFit="0" wrapText="0"/>
    </xf>
    <xf borderId="31" fillId="20" fontId="1" numFmtId="0" xfId="0" applyAlignment="1" applyBorder="1" applyFill="1" applyFont="1">
      <alignment horizontal="center" shrinkToFit="0" wrapText="0"/>
    </xf>
    <xf borderId="20" fillId="21" fontId="1" numFmtId="0" xfId="0" applyAlignment="1" applyBorder="1" applyFill="1" applyFont="1">
      <alignment horizontal="left" shrinkToFit="0" wrapText="0"/>
    </xf>
    <xf borderId="20" fillId="21" fontId="1" numFmtId="0" xfId="0" applyAlignment="1" applyBorder="1" applyFont="1">
      <alignment shrinkToFit="0" wrapText="0"/>
    </xf>
    <xf borderId="31" fillId="22" fontId="1" numFmtId="0" xfId="0" applyAlignment="1" applyBorder="1" applyFill="1" applyFont="1">
      <alignment horizontal="center" shrinkToFit="0" wrapText="0"/>
    </xf>
    <xf borderId="20" fillId="21" fontId="1" numFmtId="164" xfId="0" applyAlignment="1" applyBorder="1" applyFont="1" applyNumberFormat="1">
      <alignment horizontal="center" shrinkToFit="0" wrapText="0"/>
    </xf>
    <xf borderId="31" fillId="23" fontId="1" numFmtId="0" xfId="0" applyAlignment="1" applyBorder="1" applyFill="1" applyFont="1">
      <alignment horizontal="center" shrinkToFit="0" wrapText="0"/>
    </xf>
    <xf borderId="31" fillId="24" fontId="1" numFmtId="0" xfId="0" applyAlignment="1" applyBorder="1" applyFill="1" applyFont="1">
      <alignment horizontal="center" shrinkToFit="0" wrapText="0"/>
    </xf>
    <xf borderId="8" fillId="0" fontId="1" numFmtId="3" xfId="0" applyAlignment="1" applyBorder="1" applyFont="1" applyNumberFormat="1">
      <alignment shrinkToFit="0" wrapText="0"/>
    </xf>
    <xf borderId="31" fillId="25" fontId="1" numFmtId="0" xfId="0" applyAlignment="1" applyBorder="1" applyFill="1" applyFont="1">
      <alignment horizontal="center" shrinkToFit="0" wrapText="0"/>
    </xf>
    <xf borderId="31" fillId="26" fontId="1" numFmtId="0" xfId="0" applyAlignment="1" applyBorder="1" applyFill="1" applyFont="1">
      <alignment horizontal="center" shrinkToFit="0" wrapText="0"/>
    </xf>
    <xf borderId="31" fillId="27" fontId="1" numFmtId="0" xfId="0" applyAlignment="1" applyBorder="1" applyFill="1" applyFont="1">
      <alignment horizontal="center" shrinkToFit="0" wrapText="0"/>
    </xf>
    <xf borderId="31" fillId="28" fontId="1" numFmtId="0" xfId="0" applyAlignment="1" applyBorder="1" applyFill="1" applyFont="1">
      <alignment horizontal="center" shrinkToFit="0" wrapText="0"/>
    </xf>
    <xf borderId="31" fillId="29" fontId="1" numFmtId="0" xfId="0" applyAlignment="1" applyBorder="1" applyFill="1" applyFont="1">
      <alignment horizontal="center" shrinkToFit="0" wrapText="0"/>
    </xf>
    <xf borderId="31" fillId="30" fontId="1" numFmtId="0" xfId="0" applyAlignment="1" applyBorder="1" applyFill="1" applyFont="1">
      <alignment horizontal="center" shrinkToFit="0" wrapText="0"/>
    </xf>
    <xf borderId="31" fillId="31" fontId="1" numFmtId="0" xfId="0" applyAlignment="1" applyBorder="1" applyFill="1" applyFont="1">
      <alignment horizontal="center" shrinkToFit="0" wrapText="0"/>
    </xf>
    <xf borderId="31" fillId="32" fontId="1" numFmtId="0" xfId="0" applyAlignment="1" applyBorder="1" applyFill="1" applyFont="1">
      <alignment horizontal="center" shrinkToFit="0" wrapText="0"/>
    </xf>
    <xf borderId="31" fillId="33" fontId="1" numFmtId="0" xfId="0" applyAlignment="1" applyBorder="1" applyFill="1" applyFont="1">
      <alignment horizontal="center" shrinkToFit="0" wrapText="0"/>
    </xf>
    <xf borderId="31" fillId="34" fontId="1" numFmtId="0" xfId="0" applyAlignment="1" applyBorder="1" applyFill="1" applyFont="1">
      <alignment horizontal="center" shrinkToFit="0" wrapText="0"/>
    </xf>
    <xf borderId="31" fillId="35" fontId="1" numFmtId="0" xfId="0" applyAlignment="1" applyBorder="1" applyFill="1" applyFont="1">
      <alignment horizontal="center" shrinkToFit="0" wrapText="0"/>
    </xf>
    <xf borderId="31" fillId="36" fontId="1" numFmtId="0" xfId="0" applyAlignment="1" applyBorder="1" applyFill="1" applyFont="1">
      <alignment horizontal="center" shrinkToFit="0" wrapText="0"/>
    </xf>
    <xf borderId="31" fillId="37" fontId="1" numFmtId="0" xfId="0" applyAlignment="1" applyBorder="1" applyFill="1" applyFont="1">
      <alignment horizontal="center" shrinkToFit="0" wrapText="0"/>
    </xf>
    <xf borderId="31" fillId="38" fontId="1" numFmtId="0" xfId="0" applyAlignment="1" applyBorder="1" applyFill="1" applyFont="1">
      <alignment horizontal="center" shrinkToFit="0" wrapText="0"/>
    </xf>
    <xf borderId="31" fillId="39" fontId="1" numFmtId="0" xfId="0" applyAlignment="1" applyBorder="1" applyFill="1" applyFont="1">
      <alignment horizontal="center" shrinkToFit="0" wrapText="0"/>
    </xf>
    <xf borderId="31" fillId="40" fontId="1" numFmtId="0" xfId="0" applyAlignment="1" applyBorder="1" applyFill="1" applyFont="1">
      <alignment horizontal="center" shrinkToFit="0" wrapText="0"/>
    </xf>
    <xf borderId="31" fillId="41" fontId="1" numFmtId="0" xfId="0" applyAlignment="1" applyBorder="1" applyFill="1" applyFont="1">
      <alignment horizontal="center" shrinkToFit="0" wrapText="0"/>
    </xf>
    <xf borderId="31" fillId="42" fontId="1" numFmtId="0" xfId="0" applyAlignment="1" applyBorder="1" applyFill="1" applyFont="1">
      <alignment horizontal="center" shrinkToFit="0" wrapText="0"/>
    </xf>
    <xf borderId="31" fillId="43" fontId="1" numFmtId="0" xfId="0" applyAlignment="1" applyBorder="1" applyFill="1" applyFont="1">
      <alignment horizontal="center" shrinkToFit="0" wrapText="0"/>
    </xf>
    <xf borderId="31" fillId="44" fontId="1" numFmtId="0" xfId="0" applyAlignment="1" applyBorder="1" applyFill="1" applyFont="1">
      <alignment horizontal="center" shrinkToFit="0" wrapText="0"/>
    </xf>
    <xf borderId="31" fillId="45" fontId="1" numFmtId="0" xfId="0" applyAlignment="1" applyBorder="1" applyFill="1" applyFont="1">
      <alignment horizontal="center" shrinkToFit="0" wrapText="0"/>
    </xf>
    <xf borderId="31" fillId="46" fontId="1" numFmtId="0" xfId="0" applyAlignment="1" applyBorder="1" applyFill="1" applyFont="1">
      <alignment horizontal="center" shrinkToFit="0" wrapText="0"/>
    </xf>
    <xf borderId="31" fillId="47" fontId="1" numFmtId="0" xfId="0" applyAlignment="1" applyBorder="1" applyFill="1" applyFont="1">
      <alignment horizontal="center" shrinkToFit="0" wrapText="0"/>
    </xf>
    <xf borderId="31" fillId="48" fontId="1" numFmtId="0" xfId="0" applyAlignment="1" applyBorder="1" applyFill="1" applyFont="1">
      <alignment horizontal="center" shrinkToFit="0" wrapText="0"/>
    </xf>
    <xf borderId="31" fillId="49" fontId="8" numFmtId="0" xfId="0" applyAlignment="1" applyBorder="1" applyFill="1" applyFont="1">
      <alignment horizontal="center" shrinkToFit="0" wrapText="0"/>
    </xf>
    <xf borderId="31" fillId="50" fontId="1" numFmtId="0" xfId="0" applyAlignment="1" applyBorder="1" applyFill="1" applyFont="1">
      <alignment horizontal="center" shrinkToFit="0" wrapText="0"/>
    </xf>
    <xf borderId="31" fillId="51" fontId="1" numFmtId="0" xfId="0" applyAlignment="1" applyBorder="1" applyFill="1" applyFont="1">
      <alignment horizontal="center" shrinkToFit="0" wrapText="0"/>
    </xf>
    <xf borderId="31" fillId="52" fontId="1" numFmtId="0" xfId="0" applyAlignment="1" applyBorder="1" applyFill="1" applyFont="1">
      <alignment horizontal="center" shrinkToFit="0" wrapText="0"/>
    </xf>
    <xf borderId="31" fillId="53" fontId="1" numFmtId="0" xfId="0" applyAlignment="1" applyBorder="1" applyFill="1" applyFont="1">
      <alignment horizontal="center" shrinkToFit="0" wrapText="0"/>
    </xf>
    <xf borderId="0" fillId="0" fontId="3" numFmtId="167" xfId="0" applyAlignment="1" applyFont="1" applyNumberFormat="1">
      <alignment readingOrder="0" shrinkToFit="0" vertical="bottom" wrapText="0"/>
    </xf>
    <xf borderId="31" fillId="54" fontId="1" numFmtId="0" xfId="0" applyAlignment="1" applyBorder="1" applyFill="1" applyFont="1">
      <alignment horizontal="center" shrinkToFit="0" wrapText="0"/>
    </xf>
    <xf borderId="10" fillId="0" fontId="1" numFmtId="0" xfId="0" applyAlignment="1" applyBorder="1" applyFont="1">
      <alignment readingOrder="0" shrinkToFit="0" vertical="bottom" wrapText="0"/>
    </xf>
    <xf borderId="32" fillId="3" fontId="5" numFmtId="0" xfId="0" applyAlignment="1" applyBorder="1" applyFont="1">
      <alignment horizontal="center" shrinkToFit="0" wrapText="0"/>
    </xf>
    <xf borderId="33" fillId="7" fontId="1" numFmtId="0" xfId="0" applyAlignment="1" applyBorder="1" applyFont="1">
      <alignment horizontal="left" shrinkToFit="0" wrapText="0"/>
    </xf>
    <xf borderId="33" fillId="7" fontId="1" numFmtId="0" xfId="0" applyAlignment="1" applyBorder="1" applyFont="1">
      <alignment shrinkToFit="0" wrapText="0"/>
    </xf>
    <xf borderId="31" fillId="55" fontId="1" numFmtId="0" xfId="0" applyAlignment="1" applyBorder="1" applyFill="1" applyFont="1">
      <alignment horizontal="center" shrinkToFit="0" wrapText="0"/>
    </xf>
    <xf borderId="16" fillId="0" fontId="1" numFmtId="0" xfId="0" applyAlignment="1" applyBorder="1" applyFont="1">
      <alignment readingOrder="0" shrinkToFit="0" wrapText="0"/>
    </xf>
    <xf borderId="10" fillId="0" fontId="1" numFmtId="0" xfId="0" applyAlignment="1" applyBorder="1" applyFont="1">
      <alignment shrinkToFit="0" wrapText="0"/>
    </xf>
    <xf borderId="32" fillId="7" fontId="1" numFmtId="1" xfId="0" applyAlignment="1" applyBorder="1" applyFont="1" applyNumberFormat="1">
      <alignment horizontal="left" shrinkToFit="0" wrapText="0"/>
    </xf>
    <xf borderId="9" fillId="0" fontId="1" numFmtId="165" xfId="0" applyAlignment="1" applyBorder="1" applyFont="1" applyNumberFormat="1">
      <alignment horizontal="center" shrinkToFit="0" wrapText="0"/>
    </xf>
    <xf borderId="10" fillId="0" fontId="1" numFmtId="3" xfId="0" applyAlignment="1" applyBorder="1" applyFont="1" applyNumberFormat="1">
      <alignment shrinkToFit="0" wrapText="0"/>
    </xf>
    <xf borderId="16" fillId="0" fontId="1" numFmtId="3" xfId="0" applyAlignment="1" applyBorder="1" applyFont="1" applyNumberFormat="1">
      <alignment shrinkToFit="0" wrapText="0"/>
    </xf>
    <xf borderId="12" fillId="0" fontId="1" numFmtId="165" xfId="0" applyAlignment="1" applyBorder="1" applyFont="1" applyNumberFormat="1">
      <alignment horizontal="center" shrinkToFit="0" wrapText="0"/>
    </xf>
    <xf borderId="31" fillId="56" fontId="1" numFmtId="0" xfId="0" applyAlignment="1" applyBorder="1" applyFill="1" applyFont="1">
      <alignment horizontal="center" shrinkToFit="0" wrapText="0"/>
    </xf>
    <xf borderId="31" fillId="57" fontId="1" numFmtId="0" xfId="0" applyAlignment="1" applyBorder="1" applyFill="1" applyFont="1">
      <alignment horizontal="center" shrinkToFit="0" wrapText="0"/>
    </xf>
    <xf borderId="31" fillId="58" fontId="1" numFmtId="0" xfId="0" applyAlignment="1" applyBorder="1" applyFill="1" applyFont="1">
      <alignment horizontal="center" shrinkToFit="0" wrapText="0"/>
    </xf>
    <xf borderId="31" fillId="59" fontId="1" numFmtId="0" xfId="0" applyAlignment="1" applyBorder="1" applyFill="1" applyFont="1">
      <alignment horizontal="center" shrinkToFit="0" wrapText="0"/>
    </xf>
    <xf borderId="23" fillId="60" fontId="8" numFmtId="0" xfId="0" applyAlignment="1" applyBorder="1" applyFill="1" applyFont="1">
      <alignment horizontal="center" shrinkToFit="0" wrapText="0"/>
    </xf>
    <xf borderId="23" fillId="5" fontId="1" numFmtId="1" xfId="0" applyAlignment="1" applyBorder="1" applyFont="1" applyNumberFormat="1">
      <alignment horizontal="left" shrinkToFit="0" wrapText="0"/>
    </xf>
    <xf borderId="34" fillId="8" fontId="1" numFmtId="164" xfId="0" applyAlignment="1" applyBorder="1" applyFont="1" applyNumberFormat="1">
      <alignment horizontal="center" shrinkToFit="0" wrapText="0"/>
    </xf>
    <xf borderId="32" fillId="8" fontId="1" numFmtId="164" xfId="0" applyAlignment="1" applyBorder="1" applyFont="1" applyNumberFormat="1">
      <alignment horizontal="center" shrinkToFit="0" wrapText="0"/>
    </xf>
    <xf borderId="0" fillId="0" fontId="1" numFmtId="1" xfId="0" applyAlignment="1" applyFont="1" applyNumberFormat="1">
      <alignment readingOrder="0" shrinkToFit="0" wrapText="0"/>
    </xf>
    <xf borderId="17" fillId="0" fontId="1" numFmtId="9" xfId="0" applyAlignment="1" applyBorder="1" applyFont="1" applyNumberFormat="1">
      <alignment horizontal="center" readingOrder="0" shrinkToFit="0" wrapText="0"/>
    </xf>
    <xf borderId="0" fillId="0" fontId="1" numFmtId="9" xfId="0" applyAlignment="1" applyFont="1" applyNumberFormat="1">
      <alignment horizontal="center" readingOrder="0" shrinkToFit="0" wrapText="0"/>
    </xf>
    <xf borderId="22" fillId="0" fontId="1" numFmtId="9" xfId="0" applyAlignment="1" applyBorder="1" applyFont="1" applyNumberFormat="1">
      <alignment horizontal="center" readingOrder="0" shrinkToFit="0" wrapText="0"/>
    </xf>
    <xf borderId="17" fillId="0" fontId="1" numFmtId="0" xfId="0" applyAlignment="1" applyBorder="1" applyFont="1">
      <alignment horizontal="left" readingOrder="0" shrinkToFit="0" wrapText="0"/>
    </xf>
    <xf borderId="22" fillId="0" fontId="1" numFmtId="0" xfId="0" applyAlignment="1" applyBorder="1" applyFont="1">
      <alignment horizontal="left" shrinkToFit="0" wrapText="0"/>
    </xf>
    <xf borderId="20" fillId="5" fontId="1" numFmtId="0" xfId="0" applyAlignment="1" applyBorder="1" applyFont="1">
      <alignment horizontal="left" readingOrder="0" shrinkToFit="0" wrapText="0"/>
    </xf>
    <xf borderId="20" fillId="5" fontId="1" numFmtId="0" xfId="0" applyAlignment="1" applyBorder="1" applyFont="1">
      <alignment readingOrder="0" shrinkToFit="0" wrapText="0"/>
    </xf>
    <xf borderId="20" fillId="7" fontId="1" numFmtId="0" xfId="0" applyAlignment="1" applyBorder="1" applyFont="1">
      <alignment horizontal="left" readingOrder="0" shrinkToFit="0" wrapText="0"/>
    </xf>
    <xf borderId="35" fillId="7" fontId="1" numFmtId="0" xfId="0" applyAlignment="1" applyBorder="1" applyFont="1">
      <alignment horizontal="left" readingOrder="0" shrinkToFit="0" wrapText="0"/>
    </xf>
    <xf borderId="36" fillId="7" fontId="1" numFmtId="0" xfId="0" applyAlignment="1" applyBorder="1" applyFont="1">
      <alignment horizontal="left" readingOrder="0" shrinkToFit="0" wrapText="0"/>
    </xf>
    <xf borderId="8" fillId="0" fontId="1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horizontal="left" readingOrder="0" shrinkToFit="0" wrapText="0"/>
    </xf>
    <xf borderId="17" fillId="0" fontId="1" numFmtId="0" xfId="0" applyAlignment="1" applyBorder="1" applyFont="1">
      <alignment readingOrder="0" shrinkToFit="0" wrapText="0"/>
    </xf>
    <xf borderId="9" fillId="6" fontId="1" numFmtId="0" xfId="0" applyAlignment="1" applyBorder="1" applyFont="1">
      <alignment readingOrder="0" shrinkToFit="0" vertical="bottom" wrapText="0"/>
    </xf>
    <xf borderId="9" fillId="6" fontId="1" numFmtId="0" xfId="0" applyAlignment="1" applyBorder="1" applyFont="1">
      <alignment horizontal="center" readingOrder="0" shrinkToFit="0" vertical="bottom" wrapText="0"/>
    </xf>
    <xf borderId="12" fillId="0" fontId="1" numFmtId="0" xfId="0" applyAlignment="1" applyBorder="1" applyFont="1">
      <alignment readingOrder="0" shrinkToFit="0" wrapText="0"/>
    </xf>
    <xf borderId="16" fillId="0" fontId="1" numFmtId="3" xfId="0" applyAlignment="1" applyBorder="1" applyFont="1" applyNumberFormat="1">
      <alignment readingOrder="0" shrinkToFit="0" wrapText="0"/>
    </xf>
    <xf borderId="12" fillId="0" fontId="1" numFmtId="3" xfId="0" applyAlignment="1" applyBorder="1" applyFont="1" applyNumberFormat="1">
      <alignment readingOrder="0" shrinkToFit="0" wrapText="0"/>
    </xf>
    <xf borderId="10" fillId="0" fontId="1" numFmtId="3" xfId="0" applyAlignment="1" applyBorder="1" applyFont="1" applyNumberFormat="1">
      <alignment readingOrder="0" shrinkToFit="0" wrapText="0"/>
    </xf>
  </cellXfs>
  <cellStyles count="1">
    <cellStyle xfId="0" name="Normal" builtinId="0"/>
  </cellStyles>
  <dxfs count="7">
    <dxf>
      <font/>
      <fill>
        <patternFill patternType="solid">
          <fgColor rgb="FF8DB3E2"/>
          <bgColor rgb="FF8DB3E2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F4444"/>
          <bgColor rgb="FFFF4444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548DD4"/>
          <bgColor rgb="FF548DD4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92D050"/>
          <bgColor rgb="FF92D050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CC66FF"/>
          <bgColor rgb="FFCC66FF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FFF99"/>
          <bgColor rgb="FFFFFF99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BFBFBF"/>
          <bgColor rgb="FFBFBFBF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7.29" defaultRowHeight="15.75"/>
  <cols>
    <col customWidth="1" min="1" max="1" width="18.0"/>
    <col customWidth="1" min="2" max="2" width="6.43"/>
    <col customWidth="1" min="3" max="4" width="10.71"/>
    <col customWidth="1" min="5" max="6" width="12.86"/>
    <col customWidth="1" min="7" max="7" width="5.14"/>
    <col customWidth="1" min="8" max="8" width="7.71"/>
    <col customWidth="1" min="9" max="9" width="9.71"/>
    <col customWidth="1" min="10" max="11" width="7.14"/>
    <col customWidth="1" min="12" max="12" width="2.86"/>
    <col customWidth="1" min="13" max="13" width="2.71"/>
    <col customWidth="1" min="14" max="15" width="7.14"/>
    <col customWidth="1" min="16" max="16" width="2.86"/>
    <col customWidth="1" min="17" max="17" width="2.71"/>
    <col customWidth="1" min="18" max="19" width="7.14"/>
    <col customWidth="1" min="20" max="20" width="2.86"/>
    <col customWidth="1" min="21" max="21" width="2.71"/>
    <col customWidth="1" min="22" max="25" width="7.14"/>
    <col customWidth="1" min="26" max="31" width="5.86"/>
    <col customWidth="1" min="32" max="33" width="7.14"/>
    <col customWidth="1" min="34" max="34" width="9.14"/>
    <col customWidth="1" min="35" max="37" width="10.14"/>
    <col customWidth="1" min="38" max="38" width="9.29"/>
    <col customWidth="1" min="39" max="39" width="9.14"/>
    <col customWidth="1" min="40" max="40" width="10.14"/>
    <col customWidth="1" min="41" max="41" width="9.14"/>
    <col customWidth="1" min="42" max="42" width="10.14"/>
    <col customWidth="1" min="43" max="43" width="9.14"/>
    <col customWidth="1" min="44" max="49" width="8.71"/>
    <col customWidth="1" min="50" max="66" width="9.14"/>
    <col customWidth="1" min="67" max="67" width="14.29"/>
    <col customWidth="1" min="68" max="73" width="5.86"/>
    <col customWidth="1" min="74" max="75" width="7.14"/>
    <col customWidth="1" min="76" max="77" width="2.71"/>
    <col customWidth="1" min="78" max="79" width="7.14"/>
    <col customWidth="1" min="80" max="80" width="9.14"/>
    <col customWidth="1" min="81" max="81" width="9.43"/>
    <col customWidth="1" min="82" max="83" width="8.71"/>
    <col customWidth="1" min="84" max="84" width="9.14"/>
    <col customWidth="1" min="85" max="85" width="8.71"/>
    <col customWidth="1" min="86" max="87" width="10.0"/>
    <col customWidth="1" min="88" max="103" width="8.71"/>
  </cols>
  <sheetData>
    <row r="1" ht="15.0" customHeight="1">
      <c r="A1" s="2" t="s">
        <v>2</v>
      </c>
      <c r="B1" s="1" t="s">
        <v>3</v>
      </c>
      <c r="C1" s="5" t="s">
        <v>5</v>
      </c>
      <c r="D1" s="6"/>
      <c r="E1" s="5" t="s">
        <v>7</v>
      </c>
      <c r="F1" s="6"/>
      <c r="G1" s="1" t="s">
        <v>8</v>
      </c>
      <c r="H1" s="8" t="s">
        <v>9</v>
      </c>
      <c r="I1" s="9" t="s">
        <v>11</v>
      </c>
      <c r="J1" s="11" t="s">
        <v>13</v>
      </c>
      <c r="K1" s="6"/>
      <c r="L1" s="13" t="s">
        <v>16</v>
      </c>
      <c r="M1" s="4"/>
      <c r="N1" s="11" t="s">
        <v>18</v>
      </c>
      <c r="O1" s="6"/>
      <c r="P1" s="6"/>
      <c r="Q1" s="14"/>
      <c r="R1" s="11" t="s">
        <v>19</v>
      </c>
      <c r="S1" s="6"/>
      <c r="T1" s="6"/>
      <c r="U1" s="6"/>
      <c r="V1" s="11" t="s">
        <v>17</v>
      </c>
      <c r="W1" s="14"/>
      <c r="X1" s="11" t="s">
        <v>22</v>
      </c>
      <c r="Y1" s="14"/>
      <c r="Z1" s="17" t="s">
        <v>23</v>
      </c>
      <c r="AA1" s="6"/>
      <c r="AB1" s="6"/>
      <c r="AC1" s="6"/>
      <c r="AD1" s="6"/>
      <c r="AE1" s="14"/>
      <c r="AF1" s="12" t="s">
        <v>26</v>
      </c>
      <c r="AG1" s="14"/>
      <c r="AH1" s="21"/>
      <c r="AI1" s="3" t="s">
        <v>27</v>
      </c>
      <c r="AJ1" s="4"/>
      <c r="AK1" s="4"/>
      <c r="AL1" s="4"/>
      <c r="AM1" s="3" t="s">
        <v>29</v>
      </c>
      <c r="AN1" s="4"/>
      <c r="AO1" s="34" t="s">
        <v>26</v>
      </c>
      <c r="AP1" s="4"/>
      <c r="AQ1" s="36"/>
      <c r="AR1" s="38" t="s">
        <v>25</v>
      </c>
      <c r="AS1" s="4"/>
      <c r="AT1" s="4"/>
      <c r="AU1" s="4"/>
      <c r="AV1" s="40" t="s">
        <v>28</v>
      </c>
      <c r="AW1" s="4"/>
      <c r="AX1" s="4"/>
      <c r="AY1" s="3" t="s">
        <v>30</v>
      </c>
      <c r="AZ1" s="4"/>
      <c r="BA1" s="4"/>
      <c r="BB1" s="4"/>
      <c r="BC1" s="4"/>
      <c r="BD1" s="4"/>
      <c r="BE1" s="4"/>
      <c r="BF1" s="3" t="s">
        <v>32</v>
      </c>
      <c r="BG1" s="4"/>
      <c r="BH1" s="4"/>
      <c r="BI1" s="4"/>
      <c r="BJ1" s="4"/>
      <c r="BK1" s="4"/>
      <c r="BL1" s="4"/>
      <c r="BM1" s="42"/>
      <c r="BN1" s="44"/>
      <c r="BO1" s="46"/>
      <c r="BP1" s="17" t="s">
        <v>23</v>
      </c>
      <c r="BQ1" s="6"/>
      <c r="BR1" s="6"/>
      <c r="BS1" s="6"/>
      <c r="BT1" s="6"/>
      <c r="BU1" s="14"/>
      <c r="BV1" s="52" t="s">
        <v>18</v>
      </c>
      <c r="BW1" s="4"/>
      <c r="BX1" s="4"/>
      <c r="BY1" s="4"/>
      <c r="BZ1" s="5" t="s">
        <v>53</v>
      </c>
      <c r="CA1" s="14"/>
      <c r="CB1" s="44"/>
      <c r="CC1" s="54" t="s">
        <v>54</v>
      </c>
      <c r="CD1" s="56"/>
      <c r="CE1" s="56"/>
      <c r="CF1" s="58"/>
      <c r="CG1" s="56"/>
      <c r="CH1" s="3" t="s">
        <v>30</v>
      </c>
      <c r="CI1" s="4"/>
      <c r="CJ1" s="4"/>
      <c r="CK1" s="4"/>
      <c r="CL1" s="4"/>
      <c r="CM1" s="4"/>
      <c r="CN1" s="4"/>
      <c r="CO1" s="3" t="s">
        <v>32</v>
      </c>
      <c r="CP1" s="4"/>
      <c r="CQ1" s="4"/>
      <c r="CR1" s="4"/>
      <c r="CS1" s="4"/>
      <c r="CT1" s="4"/>
      <c r="CU1" s="4"/>
      <c r="CV1" s="3" t="s">
        <v>18</v>
      </c>
      <c r="CW1" s="4"/>
      <c r="CX1" s="3" t="s">
        <v>56</v>
      </c>
      <c r="CY1" s="20"/>
    </row>
    <row r="2" ht="15.0" customHeight="1">
      <c r="A2" s="77"/>
      <c r="B2" s="77"/>
      <c r="C2" s="23" t="s">
        <v>31</v>
      </c>
      <c r="D2" s="25" t="s">
        <v>34</v>
      </c>
      <c r="E2" s="5" t="s">
        <v>36</v>
      </c>
      <c r="F2" s="27" t="s">
        <v>37</v>
      </c>
      <c r="G2" s="77"/>
      <c r="H2" s="79"/>
      <c r="I2" s="81" t="s">
        <v>83</v>
      </c>
      <c r="J2" s="33" t="s">
        <v>41</v>
      </c>
      <c r="K2" s="37" t="s">
        <v>42</v>
      </c>
      <c r="L2" s="83"/>
      <c r="N2" s="33" t="s">
        <v>43</v>
      </c>
      <c r="O2" s="35" t="s">
        <v>44</v>
      </c>
      <c r="P2" s="50" t="s">
        <v>45</v>
      </c>
      <c r="Q2" s="48"/>
      <c r="R2" s="33" t="s">
        <v>43</v>
      </c>
      <c r="S2" s="35" t="s">
        <v>47</v>
      </c>
      <c r="T2" s="50" t="s">
        <v>48</v>
      </c>
      <c r="U2" s="48"/>
      <c r="V2" s="33" t="s">
        <v>41</v>
      </c>
      <c r="W2" s="37" t="s">
        <v>42</v>
      </c>
      <c r="X2" s="33" t="s">
        <v>41</v>
      </c>
      <c r="Y2" s="37" t="s">
        <v>42</v>
      </c>
      <c r="Z2" s="5" t="s">
        <v>49</v>
      </c>
      <c r="AA2" s="41" t="s">
        <v>50</v>
      </c>
      <c r="AB2" s="41" t="s">
        <v>51</v>
      </c>
      <c r="AC2" s="41" t="s">
        <v>58</v>
      </c>
      <c r="AD2" s="41" t="s">
        <v>59</v>
      </c>
      <c r="AE2" s="27" t="s">
        <v>52</v>
      </c>
      <c r="AF2" s="33" t="s">
        <v>41</v>
      </c>
      <c r="AG2" s="37" t="s">
        <v>42</v>
      </c>
      <c r="AH2" s="21"/>
      <c r="AI2" s="23" t="s">
        <v>46</v>
      </c>
      <c r="AJ2" s="50" t="s">
        <v>41</v>
      </c>
      <c r="AK2" s="50" t="s">
        <v>42</v>
      </c>
      <c r="AL2" s="25" t="s">
        <v>52</v>
      </c>
      <c r="AM2" s="23" t="s">
        <v>41</v>
      </c>
      <c r="AN2" s="25" t="s">
        <v>42</v>
      </c>
      <c r="AO2" s="23" t="s">
        <v>41</v>
      </c>
      <c r="AP2" s="25" t="s">
        <v>42</v>
      </c>
      <c r="AQ2" s="86" t="s">
        <v>60</v>
      </c>
      <c r="AR2" s="90" t="s">
        <v>46</v>
      </c>
      <c r="AS2" s="35" t="s">
        <v>43</v>
      </c>
      <c r="AT2" s="35" t="s">
        <v>44</v>
      </c>
      <c r="AU2" s="37" t="s">
        <v>55</v>
      </c>
      <c r="AV2" s="33" t="s">
        <v>43</v>
      </c>
      <c r="AW2" s="35" t="s">
        <v>47</v>
      </c>
      <c r="AX2" s="37" t="s">
        <v>62</v>
      </c>
      <c r="AY2" s="23" t="s">
        <v>46</v>
      </c>
      <c r="AZ2" s="64" t="s">
        <v>63</v>
      </c>
      <c r="BA2" s="64" t="s">
        <v>65</v>
      </c>
      <c r="BB2" s="50" t="s">
        <v>66</v>
      </c>
      <c r="BC2" s="64" t="s">
        <v>67</v>
      </c>
      <c r="BD2" s="64" t="s">
        <v>68</v>
      </c>
      <c r="BE2" s="66" t="s">
        <v>69</v>
      </c>
      <c r="BF2" s="23" t="s">
        <v>46</v>
      </c>
      <c r="BG2" s="64" t="s">
        <v>63</v>
      </c>
      <c r="BH2" s="64" t="s">
        <v>65</v>
      </c>
      <c r="BI2" s="64" t="s">
        <v>71</v>
      </c>
      <c r="BJ2" s="64" t="s">
        <v>72</v>
      </c>
      <c r="BK2" s="64" t="s">
        <v>68</v>
      </c>
      <c r="BL2" s="66" t="s">
        <v>69</v>
      </c>
      <c r="BM2" s="44"/>
      <c r="BN2" s="44"/>
      <c r="BO2" s="93" t="s">
        <v>1</v>
      </c>
      <c r="BP2" s="23" t="s">
        <v>49</v>
      </c>
      <c r="BQ2" s="50" t="s">
        <v>50</v>
      </c>
      <c r="BR2" s="50" t="s">
        <v>51</v>
      </c>
      <c r="BS2" s="50" t="s">
        <v>58</v>
      </c>
      <c r="BT2" s="50" t="s">
        <v>59</v>
      </c>
      <c r="BU2" s="25" t="s">
        <v>52</v>
      </c>
      <c r="BV2" s="5" t="s">
        <v>43</v>
      </c>
      <c r="BW2" s="41" t="s">
        <v>44</v>
      </c>
      <c r="BX2" s="41" t="s">
        <v>45</v>
      </c>
      <c r="BY2" s="6"/>
      <c r="BZ2" s="5" t="s">
        <v>41</v>
      </c>
      <c r="CA2" s="27" t="s">
        <v>42</v>
      </c>
      <c r="CB2" s="54"/>
      <c r="CC2" s="54" t="s">
        <v>84</v>
      </c>
      <c r="CD2" s="56"/>
      <c r="CE2" s="54" t="s">
        <v>85</v>
      </c>
      <c r="CG2" s="50" t="s">
        <v>2</v>
      </c>
      <c r="CH2" s="23" t="s">
        <v>46</v>
      </c>
      <c r="CI2" s="64" t="s">
        <v>63</v>
      </c>
      <c r="CJ2" s="64" t="s">
        <v>65</v>
      </c>
      <c r="CK2" s="50" t="s">
        <v>66</v>
      </c>
      <c r="CL2" s="64" t="s">
        <v>67</v>
      </c>
      <c r="CM2" s="64" t="s">
        <v>68</v>
      </c>
      <c r="CN2" s="66" t="s">
        <v>69</v>
      </c>
      <c r="CO2" s="23" t="s">
        <v>46</v>
      </c>
      <c r="CP2" s="64" t="s">
        <v>63</v>
      </c>
      <c r="CQ2" s="64" t="s">
        <v>65</v>
      </c>
      <c r="CR2" s="64" t="s">
        <v>71</v>
      </c>
      <c r="CS2" s="64" t="s">
        <v>72</v>
      </c>
      <c r="CT2" s="64" t="s">
        <v>68</v>
      </c>
      <c r="CU2" s="66" t="s">
        <v>69</v>
      </c>
      <c r="CV2" s="23" t="s">
        <v>43</v>
      </c>
      <c r="CW2" s="25" t="s">
        <v>44</v>
      </c>
      <c r="CX2" s="23" t="s">
        <v>41</v>
      </c>
      <c r="CY2" s="25" t="s">
        <v>42</v>
      </c>
    </row>
    <row r="3" ht="15.0" customHeight="1">
      <c r="A3" s="95" t="s">
        <v>86</v>
      </c>
      <c r="B3" s="93" t="s">
        <v>87</v>
      </c>
      <c r="C3" s="96" t="s">
        <v>88</v>
      </c>
      <c r="D3" s="98" t="s">
        <v>43</v>
      </c>
      <c r="E3" s="100" t="s">
        <v>89</v>
      </c>
      <c r="F3" s="101" t="s">
        <v>90</v>
      </c>
      <c r="G3" s="103">
        <v>1961.0</v>
      </c>
      <c r="H3" s="105" t="s">
        <v>78</v>
      </c>
      <c r="I3" s="107">
        <v>2008.0</v>
      </c>
      <c r="J3" s="110">
        <f t="shared" ref="J3:J101" si="4">AJ3/AI3</f>
        <v>0.4574145024</v>
      </c>
      <c r="K3" s="112">
        <f t="shared" ref="K3:K101" si="5">AK3/AI3</f>
        <v>0.5138635075</v>
      </c>
      <c r="L3" s="5" t="s">
        <v>91</v>
      </c>
      <c r="M3" s="6"/>
      <c r="N3" s="110">
        <f t="shared" ref="N3:N438" si="6">AS3/(AS3+AT3)</f>
        <v>0.5196451932</v>
      </c>
      <c r="O3" s="112">
        <f t="shared" ref="O3:O438" si="7">AT3/(AS3+AT3)</f>
        <v>0.4803548068</v>
      </c>
      <c r="P3" s="41" t="s">
        <v>91</v>
      </c>
      <c r="Q3" s="6"/>
      <c r="R3" s="110">
        <f t="shared" ref="R3:R438" si="8">AV3/(AV3+AW3)</f>
        <v>0.5368834429</v>
      </c>
      <c r="S3" s="112">
        <f t="shared" ref="S3:S438" si="9">AW3/(AV3+AW3)</f>
        <v>0.4631165571</v>
      </c>
      <c r="T3" s="41" t="s">
        <v>91</v>
      </c>
      <c r="U3" s="6"/>
      <c r="V3" s="110">
        <f t="shared" ref="V3:V101" si="10">AJ3/(AJ3+AK3)</f>
        <v>0.4709408612</v>
      </c>
      <c r="W3" s="121">
        <f t="shared" ref="W3:W101" si="11">AK3/(AJ3+AK3)</f>
        <v>0.5290591388</v>
      </c>
      <c r="X3" s="110">
        <f t="shared" ref="X3:X438" si="12">AM3/(AM3+AN3)</f>
        <v>0.5058086576</v>
      </c>
      <c r="Y3" s="121">
        <f t="shared" ref="Y3:Y438" si="13">AN3/(AM3+AN3)</f>
        <v>0.4941913424</v>
      </c>
      <c r="Z3" s="110">
        <f t="shared" ref="Z3:Z438" si="14">BG3/BF3</f>
        <v>0.6697605165</v>
      </c>
      <c r="AA3" s="112">
        <f t="shared" ref="AA3:AA438" si="15">BH3/BF3</f>
        <v>0.1164876356</v>
      </c>
      <c r="AB3" s="112">
        <f t="shared" ref="AB3:AB438" si="16">BI3/BF3</f>
        <v>0.1421627855</v>
      </c>
      <c r="AC3" s="112">
        <f t="shared" ref="AC3:AC438" si="17">BJ3/BF3</f>
        <v>0.04960203723</v>
      </c>
      <c r="AD3" s="112">
        <f t="shared" ref="AD3:AD438" si="18">BK3/BF3</f>
        <v>0.006818866101</v>
      </c>
      <c r="AE3" s="112">
        <f t="shared" ref="AE3:AE438" si="19">BL3/BF3</f>
        <v>0.01504502312</v>
      </c>
      <c r="AF3" s="110"/>
      <c r="AG3" s="121"/>
      <c r="AH3" s="127"/>
      <c r="AI3" s="128">
        <f t="shared" ref="AI3:AI438" si="20">AJ3+AK3+AL3</f>
        <v>77882347</v>
      </c>
      <c r="AJ3" s="130">
        <f t="shared" ref="AJ3:AM3" si="1">SUM(AJ4:AJ438)</f>
        <v>35624515</v>
      </c>
      <c r="AK3" s="130">
        <f t="shared" si="1"/>
        <v>40020896</v>
      </c>
      <c r="AL3" s="138">
        <f t="shared" si="1"/>
        <v>2236936</v>
      </c>
      <c r="AM3" s="42">
        <f t="shared" si="1"/>
        <v>59655241</v>
      </c>
      <c r="AN3" s="138">
        <f>SUM(AN4:AN438)-AN57</f>
        <v>58285091</v>
      </c>
      <c r="AO3" s="42"/>
      <c r="AP3" s="138"/>
      <c r="AQ3" s="73">
        <f t="shared" ref="AQ3:AQ438" si="21">(AU3+AX3)/2</f>
        <v>0</v>
      </c>
      <c r="AR3" s="141">
        <v>1.29235558E8</v>
      </c>
      <c r="AS3" s="142">
        <f t="shared" ref="AS3:AT3" si="2">CV3</f>
        <v>65918507</v>
      </c>
      <c r="AT3" s="142">
        <f t="shared" si="2"/>
        <v>60934407</v>
      </c>
      <c r="AU3" s="145">
        <f>(AS$3/(AS$3+AT$3)-AS$3/(AS$3+AT$3))*100</f>
        <v>0</v>
      </c>
      <c r="AV3" s="149">
        <v>6.9499428E7</v>
      </c>
      <c r="AW3" s="102">
        <v>5.9950323E7</v>
      </c>
      <c r="AX3" s="145">
        <f>(AV3/(AV3+AW3)-AV3/(AV3+AW3))*100</f>
        <v>0</v>
      </c>
      <c r="AY3" s="149">
        <v>3.08742908E8</v>
      </c>
      <c r="AZ3" s="44">
        <v>1.96816822E8</v>
      </c>
      <c r="BA3" s="44">
        <v>3.7685741E7</v>
      </c>
      <c r="BB3" s="44">
        <v>5.0476704E7</v>
      </c>
      <c r="BC3" s="44">
        <v>1.4946373E7</v>
      </c>
      <c r="BD3" s="44">
        <v>2246660.0</v>
      </c>
      <c r="BE3" s="44">
        <v>6506495.0</v>
      </c>
      <c r="BF3" s="149">
        <v>2.34562019E8</v>
      </c>
      <c r="BG3" s="44">
        <v>1.57100379E8</v>
      </c>
      <c r="BH3" s="44">
        <v>2.7323575E7</v>
      </c>
      <c r="BI3" s="44">
        <v>3.334599E7</v>
      </c>
      <c r="BJ3" s="44">
        <v>1.1634754E7</v>
      </c>
      <c r="BK3" s="44">
        <v>1599447.0</v>
      </c>
      <c r="BL3" s="44">
        <v>3528991.0</v>
      </c>
      <c r="BM3" s="152"/>
      <c r="BN3" s="153"/>
      <c r="BO3" s="5" t="s">
        <v>86</v>
      </c>
      <c r="BP3" s="110">
        <f t="shared" ref="BP3:BP54" si="22">CP3/CO3</f>
        <v>0.6697605165</v>
      </c>
      <c r="BQ3" s="112">
        <f t="shared" ref="BQ3:BQ54" si="23">CQ3/CO3</f>
        <v>0.1164876356</v>
      </c>
      <c r="BR3" s="112">
        <f t="shared" ref="BR3:BR54" si="24">CR3/CO3</f>
        <v>0.1421627855</v>
      </c>
      <c r="BS3" s="112">
        <f t="shared" ref="BS3:BS54" si="25">CS3/CO3</f>
        <v>0.04960203723</v>
      </c>
      <c r="BT3" s="112">
        <f t="shared" ref="BT3:BT54" si="26">CT3/CO3</f>
        <v>0.006818866101</v>
      </c>
      <c r="BU3" s="121">
        <f t="shared" ref="BU3:BU54" si="27">CU3/CO3</f>
        <v>0.01504502312</v>
      </c>
      <c r="BV3" s="110">
        <f t="shared" ref="BV3:BV54" si="28">CV3/(CV3+CW3)</f>
        <v>0.5196451932</v>
      </c>
      <c r="BW3" s="112">
        <f t="shared" ref="BW3:BW54" si="29">CW3/(CV3+CW3)</f>
        <v>0.4803548068</v>
      </c>
      <c r="BX3" s="41" t="s">
        <v>91</v>
      </c>
      <c r="BY3" s="14"/>
      <c r="BZ3" s="159"/>
      <c r="CA3" s="161"/>
      <c r="CB3" s="162"/>
      <c r="CC3" s="164">
        <f>(CV3/(CV3+CW3)-CE3)*100</f>
        <v>0</v>
      </c>
      <c r="CD3" s="56"/>
      <c r="CE3" s="89">
        <f>CE4/(CE4+CF4)</f>
        <v>0.5196451932</v>
      </c>
      <c r="CF3" s="89">
        <f>CF4/(CF4+CE4)</f>
        <v>0.4803548068</v>
      </c>
      <c r="CG3" s="167" t="s">
        <v>155</v>
      </c>
      <c r="CH3" s="149">
        <f t="shared" ref="CH3:CW3" si="3">SUM(CH4:CH54)</f>
        <v>308745538</v>
      </c>
      <c r="CI3" s="44">
        <f t="shared" si="3"/>
        <v>196816822</v>
      </c>
      <c r="CJ3" s="44">
        <f t="shared" si="3"/>
        <v>37685741</v>
      </c>
      <c r="CK3" s="44">
        <f t="shared" si="3"/>
        <v>50476704</v>
      </c>
      <c r="CL3" s="44">
        <f t="shared" si="3"/>
        <v>14946373</v>
      </c>
      <c r="CM3" s="44">
        <f t="shared" si="3"/>
        <v>2246660</v>
      </c>
      <c r="CN3" s="44">
        <f t="shared" si="3"/>
        <v>6506495</v>
      </c>
      <c r="CO3" s="42">
        <f t="shared" si="3"/>
        <v>234562019</v>
      </c>
      <c r="CP3" s="44">
        <f t="shared" si="3"/>
        <v>157100379</v>
      </c>
      <c r="CQ3" s="44">
        <f t="shared" si="3"/>
        <v>27323575</v>
      </c>
      <c r="CR3" s="44">
        <f t="shared" si="3"/>
        <v>33345990</v>
      </c>
      <c r="CS3" s="44">
        <f t="shared" si="3"/>
        <v>11634754</v>
      </c>
      <c r="CT3" s="44">
        <f t="shared" si="3"/>
        <v>1599447</v>
      </c>
      <c r="CU3" s="44">
        <f t="shared" si="3"/>
        <v>3528991</v>
      </c>
      <c r="CV3" s="172">
        <f t="shared" si="3"/>
        <v>65918507</v>
      </c>
      <c r="CW3" s="174">
        <f t="shared" si="3"/>
        <v>60934407</v>
      </c>
      <c r="CX3" s="44"/>
      <c r="CY3" s="7"/>
    </row>
    <row r="4" ht="15.0" customHeight="1">
      <c r="A4" s="176" t="s">
        <v>168</v>
      </c>
      <c r="B4" s="178" t="s">
        <v>170</v>
      </c>
      <c r="C4" s="72" t="s">
        <v>177</v>
      </c>
      <c r="D4" s="74" t="s">
        <v>178</v>
      </c>
      <c r="E4" s="69" t="s">
        <v>179</v>
      </c>
      <c r="F4" s="71" t="s">
        <v>180</v>
      </c>
      <c r="G4" s="73">
        <v>1955.0</v>
      </c>
      <c r="H4" s="75" t="s">
        <v>181</v>
      </c>
      <c r="I4" s="73" t="s">
        <v>182</v>
      </c>
      <c r="J4" s="87">
        <f t="shared" si="4"/>
        <v>0.3171302074</v>
      </c>
      <c r="K4" s="89">
        <f t="shared" si="5"/>
        <v>0.6815691633</v>
      </c>
      <c r="L4" s="42" t="str">
        <f t="shared" ref="L4:L438" si="31">IF(AQ4&gt;0,"D+","R+")</f>
        <v>R+</v>
      </c>
      <c r="M4" s="91">
        <f t="shared" ref="M4:M438" si="32">ABS(AQ4)</f>
        <v>14.63873141</v>
      </c>
      <c r="N4" s="87">
        <f t="shared" si="6"/>
        <v>0.3768198542</v>
      </c>
      <c r="O4" s="89">
        <f t="shared" si="7"/>
        <v>0.6231801458</v>
      </c>
      <c r="P4" s="44" t="str">
        <f t="shared" ref="P4:P438" si="33">IF(AU4&gt;0,"D+","R+")</f>
        <v>R+</v>
      </c>
      <c r="Q4" s="181">
        <f t="shared" ref="Q4:Q438" si="34">ABS(AS4/(AS4+AT4)-AS$3/(AS$3+AT$3))*100</f>
        <v>14.28253389</v>
      </c>
      <c r="R4" s="87">
        <f t="shared" si="8"/>
        <v>0.3869341536</v>
      </c>
      <c r="S4" s="89">
        <f t="shared" si="9"/>
        <v>0.6130658464</v>
      </c>
      <c r="T4" s="44" t="str">
        <f t="shared" ref="T4:T438" si="35">IF(AX4&gt;0,"D+","R+")</f>
        <v>R+</v>
      </c>
      <c r="U4" s="91">
        <f t="shared" ref="U4:U438" si="36">ABS(AV4/(AV4+AW4)-AV$3/(AV$3+AW$3))*100</f>
        <v>14.99492893</v>
      </c>
      <c r="V4" s="87">
        <f t="shared" si="10"/>
        <v>0.3175432134</v>
      </c>
      <c r="W4" s="124">
        <f t="shared" si="11"/>
        <v>0.6824567866</v>
      </c>
      <c r="X4" s="78">
        <f t="shared" si="12"/>
        <v>0</v>
      </c>
      <c r="Y4" s="80">
        <f t="shared" si="13"/>
        <v>1</v>
      </c>
      <c r="Z4" s="87">
        <f t="shared" si="14"/>
        <v>0.6848500236</v>
      </c>
      <c r="AA4" s="89">
        <f t="shared" si="15"/>
        <v>0.2563456007</v>
      </c>
      <c r="AB4" s="89">
        <f t="shared" si="16"/>
        <v>0.02501027235</v>
      </c>
      <c r="AC4" s="89">
        <f t="shared" si="17"/>
        <v>0.01340832797</v>
      </c>
      <c r="AD4" s="89">
        <f t="shared" si="18"/>
        <v>0.01070650531</v>
      </c>
      <c r="AE4" s="89">
        <f t="shared" si="19"/>
        <v>0.009679270004</v>
      </c>
      <c r="AF4" s="78"/>
      <c r="AG4" s="80"/>
      <c r="AH4" s="21">
        <v>1.0</v>
      </c>
      <c r="AI4" s="128">
        <f t="shared" si="20"/>
        <v>152234</v>
      </c>
      <c r="AJ4" s="182">
        <v>48278.0</v>
      </c>
      <c r="AK4" s="182">
        <v>103758.0</v>
      </c>
      <c r="AL4" s="183">
        <v>198.0</v>
      </c>
      <c r="AM4" s="42">
        <v>0.0</v>
      </c>
      <c r="AN4" s="71">
        <v>196374.0</v>
      </c>
      <c r="AO4" s="42"/>
      <c r="AP4" s="71"/>
      <c r="AQ4" s="109">
        <f t="shared" si="21"/>
        <v>-14.63873141</v>
      </c>
      <c r="AR4" s="184">
        <v>298837.0</v>
      </c>
      <c r="AS4" s="185">
        <v>111735.0</v>
      </c>
      <c r="AT4" s="185">
        <v>184786.0</v>
      </c>
      <c r="AU4" s="132">
        <f t="shared" ref="AU4:AU438" si="37">(AS4/(AS4+AT4)-AS$3/(AS$3+AT$3))*100</f>
        <v>-14.28253389</v>
      </c>
      <c r="AV4" s="42">
        <v>115975.0</v>
      </c>
      <c r="AW4" s="44">
        <v>183753.0</v>
      </c>
      <c r="AX4" s="132">
        <f t="shared" ref="AX4:AX438" si="38">(AV4/(AV4+AW4)-AV$3/(AV$3+AW$3))*100</f>
        <v>-14.99492893</v>
      </c>
      <c r="AY4" s="42">
        <v>682423.0</v>
      </c>
      <c r="AZ4" s="44">
        <v>449539.0</v>
      </c>
      <c r="BA4" s="44">
        <v>187508.0</v>
      </c>
      <c r="BB4" s="44">
        <v>19086.0</v>
      </c>
      <c r="BC4" s="44">
        <v>9296.0</v>
      </c>
      <c r="BD4" s="44">
        <v>7644.0</v>
      </c>
      <c r="BE4" s="71">
        <v>9350.0</v>
      </c>
      <c r="BF4" s="42">
        <v>515948.0</v>
      </c>
      <c r="BG4" s="44">
        <v>353347.0</v>
      </c>
      <c r="BH4" s="44">
        <v>132261.0</v>
      </c>
      <c r="BI4" s="44">
        <v>12904.0</v>
      </c>
      <c r="BJ4" s="44">
        <v>6918.0</v>
      </c>
      <c r="BK4" s="44">
        <v>5524.0</v>
      </c>
      <c r="BL4" s="71">
        <v>4994.0</v>
      </c>
      <c r="BM4" s="186"/>
      <c r="BN4" s="186"/>
      <c r="BO4" s="187" t="s">
        <v>73</v>
      </c>
      <c r="BP4" s="87">
        <f t="shared" si="22"/>
        <v>0.6938768292</v>
      </c>
      <c r="BQ4" s="89">
        <f t="shared" si="23"/>
        <v>0.2473840073</v>
      </c>
      <c r="BR4" s="89">
        <f t="shared" si="24"/>
        <v>0.0324450268</v>
      </c>
      <c r="BS4" s="89">
        <f t="shared" si="25"/>
        <v>0.01141755891</v>
      </c>
      <c r="BT4" s="89">
        <f t="shared" si="26"/>
        <v>0.005360163212</v>
      </c>
      <c r="BU4" s="124">
        <f t="shared" si="27"/>
        <v>0.009516414574</v>
      </c>
      <c r="BV4" s="87">
        <f t="shared" si="28"/>
        <v>0.3878377147</v>
      </c>
      <c r="BW4" s="89">
        <f t="shared" si="29"/>
        <v>0.6121622853</v>
      </c>
      <c r="BX4" s="71" t="str">
        <f t="shared" ref="BX4:BX54" si="39">IF(CC4&gt;0,"D+","R+")</f>
        <v>R+</v>
      </c>
      <c r="BY4" s="188">
        <f t="shared" ref="BY4:BY54" si="40">ABS(CC4)</f>
        <v>13.18074785</v>
      </c>
      <c r="BZ4" s="87">
        <f t="shared" ref="BZ4:BZ53" si="41">CX4/(CX4+CY4)</f>
        <v>0.437234257</v>
      </c>
      <c r="CA4" s="124">
        <f t="shared" ref="CA4:CA53" si="42">CY4/(CX4+CY4)</f>
        <v>0.562765743</v>
      </c>
      <c r="CB4" s="189"/>
      <c r="CC4" s="164">
        <f t="shared" ref="CC4:CC54" si="43">(CV4/(CV4+CW4)-CE$3)*100</f>
        <v>-13.18074785</v>
      </c>
      <c r="CD4" s="56"/>
      <c r="CE4" s="162">
        <f t="shared" ref="CE4:CF4" si="30">CV3</f>
        <v>65918507</v>
      </c>
      <c r="CF4" s="162">
        <f t="shared" si="30"/>
        <v>60934407</v>
      </c>
      <c r="CG4" s="44">
        <v>1.0</v>
      </c>
      <c r="CH4" s="42">
        <v>4779736.0</v>
      </c>
      <c r="CI4" s="44">
        <v>3204402.0</v>
      </c>
      <c r="CJ4" s="44">
        <v>1244437.0</v>
      </c>
      <c r="CK4" s="44">
        <v>185602.0</v>
      </c>
      <c r="CL4" s="44">
        <v>54913.0</v>
      </c>
      <c r="CM4" s="44">
        <v>25907.0</v>
      </c>
      <c r="CN4" s="44">
        <v>64475.0</v>
      </c>
      <c r="CO4" s="42">
        <v>3647277.0</v>
      </c>
      <c r="CP4" s="44">
        <v>2530761.0</v>
      </c>
      <c r="CQ4" s="44">
        <v>902278.0</v>
      </c>
      <c r="CR4" s="44">
        <v>118336.0</v>
      </c>
      <c r="CS4" s="44">
        <v>41643.0</v>
      </c>
      <c r="CT4" s="44">
        <v>19550.0</v>
      </c>
      <c r="CU4" s="44">
        <v>34709.0</v>
      </c>
      <c r="CV4" s="152">
        <v>795696.0</v>
      </c>
      <c r="CW4" s="190">
        <v>1255925.0</v>
      </c>
      <c r="CX4" s="192">
        <v>0.4372342569870624</v>
      </c>
      <c r="CY4" s="194">
        <v>0.5627657430129376</v>
      </c>
    </row>
    <row r="5" ht="15.0" customHeight="1">
      <c r="A5" s="139" t="s">
        <v>211</v>
      </c>
      <c r="B5" s="140" t="s">
        <v>212</v>
      </c>
      <c r="C5" s="72" t="s">
        <v>214</v>
      </c>
      <c r="D5" s="74" t="s">
        <v>215</v>
      </c>
      <c r="E5" s="69" t="s">
        <v>216</v>
      </c>
      <c r="F5" s="71" t="s">
        <v>217</v>
      </c>
      <c r="G5" s="73">
        <v>1976.0</v>
      </c>
      <c r="H5" s="75" t="s">
        <v>100</v>
      </c>
      <c r="I5" s="73">
        <v>2010.0</v>
      </c>
      <c r="J5" s="87">
        <f t="shared" si="4"/>
        <v>0.3256406592</v>
      </c>
      <c r="K5" s="89">
        <f t="shared" si="5"/>
        <v>0.6734245499</v>
      </c>
      <c r="L5" s="42" t="str">
        <f t="shared" si="31"/>
        <v>R+</v>
      </c>
      <c r="M5" s="91">
        <f t="shared" si="32"/>
        <v>16.89463568</v>
      </c>
      <c r="N5" s="87">
        <f t="shared" si="6"/>
        <v>0.3667489986</v>
      </c>
      <c r="O5" s="89">
        <f t="shared" si="7"/>
        <v>0.6332510014</v>
      </c>
      <c r="P5" s="44" t="str">
        <f t="shared" si="33"/>
        <v>R+</v>
      </c>
      <c r="Q5" s="91">
        <f t="shared" si="34"/>
        <v>15.28961945</v>
      </c>
      <c r="R5" s="87">
        <f t="shared" si="8"/>
        <v>0.3518869238</v>
      </c>
      <c r="S5" s="89">
        <f t="shared" si="9"/>
        <v>0.6481130762</v>
      </c>
      <c r="T5" s="44" t="str">
        <f t="shared" si="35"/>
        <v>R+</v>
      </c>
      <c r="U5" s="91">
        <f t="shared" si="36"/>
        <v>18.49965191</v>
      </c>
      <c r="V5" s="87">
        <f t="shared" si="10"/>
        <v>0.32594535</v>
      </c>
      <c r="W5" s="124">
        <f t="shared" si="11"/>
        <v>0.67405465</v>
      </c>
      <c r="X5" s="87">
        <f t="shared" si="12"/>
        <v>0.3634056323</v>
      </c>
      <c r="Y5" s="124">
        <f t="shared" si="13"/>
        <v>0.6365943677</v>
      </c>
      <c r="Z5" s="87">
        <f t="shared" si="14"/>
        <v>0.6653220793</v>
      </c>
      <c r="AA5" s="89">
        <f t="shared" si="15"/>
        <v>0.2784194692</v>
      </c>
      <c r="AB5" s="89">
        <f t="shared" si="16"/>
        <v>0.03043395934</v>
      </c>
      <c r="AC5" s="89">
        <f t="shared" si="17"/>
        <v>0.01158869782</v>
      </c>
      <c r="AD5" s="89">
        <f t="shared" si="18"/>
        <v>0.004534874158</v>
      </c>
      <c r="AE5" s="89">
        <f t="shared" si="19"/>
        <v>0.009700920172</v>
      </c>
      <c r="AF5" s="87"/>
      <c r="AG5" s="124"/>
      <c r="AH5" s="21">
        <v>2.0</v>
      </c>
      <c r="AI5" s="128">
        <f t="shared" si="20"/>
        <v>167952</v>
      </c>
      <c r="AJ5" s="182">
        <v>54692.0</v>
      </c>
      <c r="AK5" s="182">
        <v>113103.0</v>
      </c>
      <c r="AL5" s="197">
        <v>157.0</v>
      </c>
      <c r="AM5" s="42">
        <v>103092.0</v>
      </c>
      <c r="AN5" s="71">
        <v>180591.0</v>
      </c>
      <c r="AO5" s="42"/>
      <c r="AP5" s="71"/>
      <c r="AQ5" s="109">
        <f t="shared" si="21"/>
        <v>-16.89463568</v>
      </c>
      <c r="AR5" s="198">
        <v>289864.0</v>
      </c>
      <c r="AS5" s="182">
        <v>105572.0</v>
      </c>
      <c r="AT5" s="182">
        <v>182287.0</v>
      </c>
      <c r="AU5" s="132">
        <f t="shared" si="37"/>
        <v>-15.28961945</v>
      </c>
      <c r="AV5" s="128">
        <v>101076.0</v>
      </c>
      <c r="AW5" s="130">
        <v>186164.0</v>
      </c>
      <c r="AX5" s="132">
        <f t="shared" si="38"/>
        <v>-18.49965191</v>
      </c>
      <c r="AY5" s="42">
        <v>686078.0</v>
      </c>
      <c r="AZ5" s="44">
        <v>438782.0</v>
      </c>
      <c r="BA5" s="44">
        <v>201723.0</v>
      </c>
      <c r="BB5" s="44">
        <v>24648.0</v>
      </c>
      <c r="BC5" s="44">
        <v>7900.0</v>
      </c>
      <c r="BD5" s="44">
        <v>3072.0</v>
      </c>
      <c r="BE5" s="71">
        <v>9953.0</v>
      </c>
      <c r="BF5" s="42">
        <v>522837.0</v>
      </c>
      <c r="BG5" s="44">
        <v>347855.0</v>
      </c>
      <c r="BH5" s="44">
        <v>145568.0</v>
      </c>
      <c r="BI5" s="44">
        <v>15912.0</v>
      </c>
      <c r="BJ5" s="44">
        <v>6059.0</v>
      </c>
      <c r="BK5" s="44">
        <v>2371.0</v>
      </c>
      <c r="BL5" s="71">
        <v>5072.0</v>
      </c>
      <c r="BM5" s="186"/>
      <c r="BN5" s="186"/>
      <c r="BO5" s="199" t="s">
        <v>105</v>
      </c>
      <c r="BP5" s="87">
        <f t="shared" si="22"/>
        <v>0.683612353</v>
      </c>
      <c r="BQ5" s="89">
        <f t="shared" si="23"/>
        <v>0.03077333067</v>
      </c>
      <c r="BR5" s="89">
        <f t="shared" si="24"/>
        <v>0.04656932291</v>
      </c>
      <c r="BS5" s="89">
        <f t="shared" si="25"/>
        <v>0.06165402578</v>
      </c>
      <c r="BT5" s="89">
        <f t="shared" si="26"/>
        <v>0.1323918495</v>
      </c>
      <c r="BU5" s="124">
        <f t="shared" si="27"/>
        <v>0.04499911808</v>
      </c>
      <c r="BV5" s="87">
        <f t="shared" si="28"/>
        <v>0.4268470952</v>
      </c>
      <c r="BW5" s="89">
        <f t="shared" si="29"/>
        <v>0.5731529048</v>
      </c>
      <c r="BX5" s="71" t="str">
        <f t="shared" si="39"/>
        <v>R+</v>
      </c>
      <c r="BY5" s="200">
        <f t="shared" si="40"/>
        <v>9.279809799</v>
      </c>
      <c r="BZ5" s="87">
        <f t="shared" si="41"/>
        <v>0.4082673783</v>
      </c>
      <c r="CA5" s="124">
        <f t="shared" si="42"/>
        <v>0.5917326217</v>
      </c>
      <c r="CB5" s="189"/>
      <c r="CC5" s="164">
        <f t="shared" si="43"/>
        <v>-9.279809799</v>
      </c>
      <c r="CD5" s="56"/>
      <c r="CE5" s="201" t="s">
        <v>43</v>
      </c>
      <c r="CF5" s="202" t="s">
        <v>44</v>
      </c>
      <c r="CG5" s="44">
        <v>2.0</v>
      </c>
      <c r="CH5" s="42">
        <v>710231.0</v>
      </c>
      <c r="CI5" s="44">
        <v>454831.0</v>
      </c>
      <c r="CJ5" s="44">
        <v>21862.0</v>
      </c>
      <c r="CK5" s="44">
        <v>39038.0</v>
      </c>
      <c r="CL5" s="44">
        <v>44357.0</v>
      </c>
      <c r="CM5" s="44">
        <v>102124.0</v>
      </c>
      <c r="CN5" s="44">
        <v>46358.0</v>
      </c>
      <c r="CO5" s="42">
        <v>521588.0</v>
      </c>
      <c r="CP5" s="44">
        <v>356564.0</v>
      </c>
      <c r="CQ5" s="44">
        <v>16051.0</v>
      </c>
      <c r="CR5" s="44">
        <v>24290.0</v>
      </c>
      <c r="CS5" s="44">
        <v>32158.0</v>
      </c>
      <c r="CT5" s="44">
        <v>69054.0</v>
      </c>
      <c r="CU5" s="44">
        <v>23471.0</v>
      </c>
      <c r="CV5" s="152">
        <v>122640.0</v>
      </c>
      <c r="CW5" s="190">
        <v>164676.0</v>
      </c>
      <c r="CX5" s="192">
        <v>0.4082673783494344</v>
      </c>
      <c r="CY5" s="194">
        <v>0.5917326216505656</v>
      </c>
    </row>
    <row r="6" ht="15.0" customHeight="1">
      <c r="A6" s="176" t="s">
        <v>253</v>
      </c>
      <c r="B6" s="178" t="s">
        <v>254</v>
      </c>
      <c r="C6" s="72" t="s">
        <v>255</v>
      </c>
      <c r="D6" s="74" t="s">
        <v>256</v>
      </c>
      <c r="E6" s="69" t="s">
        <v>257</v>
      </c>
      <c r="F6" s="71" t="s">
        <v>258</v>
      </c>
      <c r="G6" s="73">
        <v>1958.0</v>
      </c>
      <c r="H6" s="75" t="s">
        <v>103</v>
      </c>
      <c r="I6" s="73">
        <v>2002.0</v>
      </c>
      <c r="J6" s="87">
        <f t="shared" si="4"/>
        <v>0.3372238539</v>
      </c>
      <c r="K6" s="89">
        <f t="shared" si="5"/>
        <v>0.6612054655</v>
      </c>
      <c r="L6" s="42" t="str">
        <f t="shared" si="31"/>
        <v>R+</v>
      </c>
      <c r="M6" s="91">
        <f t="shared" si="32"/>
        <v>15.80039032</v>
      </c>
      <c r="N6" s="87">
        <f t="shared" si="6"/>
        <v>0.3714196156</v>
      </c>
      <c r="O6" s="89">
        <f t="shared" si="7"/>
        <v>0.6285803844</v>
      </c>
      <c r="P6" s="44" t="str">
        <f t="shared" si="33"/>
        <v>R+</v>
      </c>
      <c r="Q6" s="91">
        <f t="shared" si="34"/>
        <v>14.82255775</v>
      </c>
      <c r="R6" s="87">
        <f t="shared" si="8"/>
        <v>0.369101214</v>
      </c>
      <c r="S6" s="89">
        <f t="shared" si="9"/>
        <v>0.630898786</v>
      </c>
      <c r="T6" s="44" t="str">
        <f t="shared" si="35"/>
        <v>R+</v>
      </c>
      <c r="U6" s="91">
        <f t="shared" si="36"/>
        <v>16.77822289</v>
      </c>
      <c r="V6" s="87">
        <f t="shared" si="10"/>
        <v>0.3377543581</v>
      </c>
      <c r="W6" s="124">
        <f t="shared" si="11"/>
        <v>0.6622456419</v>
      </c>
      <c r="X6" s="87">
        <f t="shared" si="12"/>
        <v>0.3589031878</v>
      </c>
      <c r="Y6" s="124">
        <f t="shared" si="13"/>
        <v>0.6410968122</v>
      </c>
      <c r="Z6" s="87">
        <f t="shared" si="14"/>
        <v>0.7145856297</v>
      </c>
      <c r="AA6" s="89">
        <f t="shared" si="15"/>
        <v>0.2392598776</v>
      </c>
      <c r="AB6" s="89">
        <f t="shared" si="16"/>
        <v>0.02250893538</v>
      </c>
      <c r="AC6" s="89">
        <f t="shared" si="17"/>
        <v>0.01144645173</v>
      </c>
      <c r="AD6" s="89">
        <f t="shared" si="18"/>
        <v>0.003257042758</v>
      </c>
      <c r="AE6" s="89">
        <f t="shared" si="19"/>
        <v>0.008942062845</v>
      </c>
      <c r="AF6" s="87"/>
      <c r="AG6" s="124"/>
      <c r="AH6" s="21">
        <v>3.0</v>
      </c>
      <c r="AI6" s="128">
        <f t="shared" si="20"/>
        <v>156620</v>
      </c>
      <c r="AJ6" s="182">
        <v>52816.0</v>
      </c>
      <c r="AK6" s="182">
        <v>103558.0</v>
      </c>
      <c r="AL6" s="197">
        <v>246.0</v>
      </c>
      <c r="AM6" s="42">
        <v>98141.0</v>
      </c>
      <c r="AN6" s="71">
        <v>175306.0</v>
      </c>
      <c r="AO6" s="42"/>
      <c r="AP6" s="71"/>
      <c r="AQ6" s="109">
        <f t="shared" si="21"/>
        <v>-15.80039032</v>
      </c>
      <c r="AR6" s="198">
        <v>280128.0</v>
      </c>
      <c r="AS6" s="182">
        <v>103089.0</v>
      </c>
      <c r="AT6" s="182">
        <v>174465.0</v>
      </c>
      <c r="AU6" s="132">
        <f t="shared" si="37"/>
        <v>-14.82255775</v>
      </c>
      <c r="AV6" s="128">
        <v>103221.0</v>
      </c>
      <c r="AW6" s="130">
        <v>176434.0</v>
      </c>
      <c r="AX6" s="132">
        <f t="shared" si="38"/>
        <v>-16.77822289</v>
      </c>
      <c r="AY6" s="42">
        <v>680857.0</v>
      </c>
      <c r="AZ6" s="44">
        <v>473473.0</v>
      </c>
      <c r="BA6" s="44">
        <v>170355.0</v>
      </c>
      <c r="BB6" s="44">
        <v>17932.0</v>
      </c>
      <c r="BC6" s="44">
        <v>7923.0</v>
      </c>
      <c r="BD6" s="44">
        <v>2117.0</v>
      </c>
      <c r="BE6" s="71">
        <v>9057.0</v>
      </c>
      <c r="BF6" s="42">
        <v>523481.0</v>
      </c>
      <c r="BG6" s="44">
        <v>374072.0</v>
      </c>
      <c r="BH6" s="44">
        <v>125248.0</v>
      </c>
      <c r="BI6" s="44">
        <v>11783.0</v>
      </c>
      <c r="BJ6" s="44">
        <v>5992.0</v>
      </c>
      <c r="BK6" s="44">
        <v>1705.0</v>
      </c>
      <c r="BL6" s="71">
        <v>4681.0</v>
      </c>
      <c r="BM6" s="186"/>
      <c r="BN6" s="186"/>
      <c r="BO6" s="203" t="s">
        <v>137</v>
      </c>
      <c r="BP6" s="87">
        <f t="shared" si="22"/>
        <v>0.6336118201</v>
      </c>
      <c r="BQ6" s="89">
        <f t="shared" si="23"/>
        <v>0.03616394951</v>
      </c>
      <c r="BR6" s="89">
        <f t="shared" si="24"/>
        <v>0.2500949506</v>
      </c>
      <c r="BS6" s="89">
        <f t="shared" si="25"/>
        <v>0.02950176601</v>
      </c>
      <c r="BT6" s="89">
        <f t="shared" si="26"/>
        <v>0.03678498628</v>
      </c>
      <c r="BU6" s="124">
        <f t="shared" si="27"/>
        <v>0.0138425275</v>
      </c>
      <c r="BV6" s="87">
        <f t="shared" si="28"/>
        <v>0.4538661978</v>
      </c>
      <c r="BW6" s="89">
        <f t="shared" si="29"/>
        <v>0.5461338022</v>
      </c>
      <c r="BX6" s="71" t="str">
        <f t="shared" si="39"/>
        <v>R+</v>
      </c>
      <c r="BY6" s="200">
        <f t="shared" si="40"/>
        <v>6.577899541</v>
      </c>
      <c r="BZ6" s="87">
        <f t="shared" si="41"/>
        <v>0.4514688153</v>
      </c>
      <c r="CA6" s="124">
        <f t="shared" si="42"/>
        <v>0.5485311847</v>
      </c>
      <c r="CB6" s="189"/>
      <c r="CC6" s="164">
        <f t="shared" si="43"/>
        <v>-6.577899541</v>
      </c>
      <c r="CD6" s="56"/>
      <c r="CE6" s="89">
        <f>CE7/(CE7+CF7)</f>
        <v>0.5368834429</v>
      </c>
      <c r="CF6" s="89">
        <f>CF7/(CF7+CE7)</f>
        <v>0.4631165571</v>
      </c>
      <c r="CG6" s="44">
        <v>3.0</v>
      </c>
      <c r="CH6" s="42">
        <v>6392017.0</v>
      </c>
      <c r="CI6" s="44">
        <v>3695647.0</v>
      </c>
      <c r="CJ6" s="44">
        <v>239101.0</v>
      </c>
      <c r="CK6" s="44">
        <v>1895149.0</v>
      </c>
      <c r="CL6" s="44">
        <v>181468.0</v>
      </c>
      <c r="CM6" s="44">
        <v>257426.0</v>
      </c>
      <c r="CN6" s="44">
        <v>123226.0</v>
      </c>
      <c r="CO6" s="42">
        <v>4763003.0</v>
      </c>
      <c r="CP6" s="44">
        <v>3017895.0</v>
      </c>
      <c r="CQ6" s="44">
        <v>172249.0</v>
      </c>
      <c r="CR6" s="44">
        <v>1191203.0</v>
      </c>
      <c r="CS6" s="44">
        <v>140517.0</v>
      </c>
      <c r="CT6" s="44">
        <v>175207.0</v>
      </c>
      <c r="CU6" s="44">
        <v>65932.0</v>
      </c>
      <c r="CV6" s="152">
        <v>1025232.0</v>
      </c>
      <c r="CW6" s="190">
        <v>1233654.0</v>
      </c>
      <c r="CX6" s="192">
        <v>0.4514688152733647</v>
      </c>
      <c r="CY6" s="194">
        <v>0.5485311847266353</v>
      </c>
    </row>
    <row r="7" ht="15.0" customHeight="1">
      <c r="A7" s="139" t="s">
        <v>264</v>
      </c>
      <c r="B7" s="140" t="s">
        <v>265</v>
      </c>
      <c r="C7" s="72" t="s">
        <v>266</v>
      </c>
      <c r="D7" s="74" t="s">
        <v>267</v>
      </c>
      <c r="E7" s="69" t="s">
        <v>268</v>
      </c>
      <c r="F7" s="71" t="s">
        <v>269</v>
      </c>
      <c r="G7" s="73">
        <v>1965.0</v>
      </c>
      <c r="H7" s="75" t="s">
        <v>270</v>
      </c>
      <c r="I7" s="73">
        <v>1996.0</v>
      </c>
      <c r="J7" s="78">
        <f t="shared" si="4"/>
        <v>0</v>
      </c>
      <c r="K7" s="89">
        <f t="shared" si="5"/>
        <v>0.9857441819</v>
      </c>
      <c r="L7" s="42" t="str">
        <f t="shared" si="31"/>
        <v>R+</v>
      </c>
      <c r="M7" s="91">
        <f t="shared" si="32"/>
        <v>27.77755434</v>
      </c>
      <c r="N7" s="87">
        <f t="shared" si="6"/>
        <v>0.2426550558</v>
      </c>
      <c r="O7" s="89">
        <f t="shared" si="7"/>
        <v>0.7573449442</v>
      </c>
      <c r="P7" s="44" t="str">
        <f t="shared" si="33"/>
        <v>R+</v>
      </c>
      <c r="Q7" s="91">
        <f t="shared" si="34"/>
        <v>27.69901373</v>
      </c>
      <c r="R7" s="87">
        <f t="shared" si="8"/>
        <v>0.2583224934</v>
      </c>
      <c r="S7" s="89">
        <f t="shared" si="9"/>
        <v>0.7416775066</v>
      </c>
      <c r="T7" s="44" t="str">
        <f t="shared" si="35"/>
        <v>R+</v>
      </c>
      <c r="U7" s="91">
        <f t="shared" si="36"/>
        <v>27.85609495</v>
      </c>
      <c r="V7" s="78">
        <f t="shared" si="10"/>
        <v>0</v>
      </c>
      <c r="W7" s="80">
        <f t="shared" si="11"/>
        <v>1</v>
      </c>
      <c r="X7" s="87">
        <f t="shared" si="12"/>
        <v>0.2593451077</v>
      </c>
      <c r="Y7" s="124">
        <f t="shared" si="13"/>
        <v>0.7406548923</v>
      </c>
      <c r="Z7" s="87">
        <f t="shared" si="14"/>
        <v>0.8687785584</v>
      </c>
      <c r="AA7" s="89">
        <f t="shared" si="15"/>
        <v>0.0654485579</v>
      </c>
      <c r="AB7" s="89">
        <f t="shared" si="16"/>
        <v>0.04333107521</v>
      </c>
      <c r="AC7" s="89">
        <f t="shared" si="17"/>
        <v>0.004546318135</v>
      </c>
      <c r="AD7" s="89">
        <f t="shared" si="18"/>
        <v>0.007426868376</v>
      </c>
      <c r="AE7" s="89">
        <f t="shared" si="19"/>
        <v>0.01046862196</v>
      </c>
      <c r="AF7" s="87"/>
      <c r="AG7" s="124"/>
      <c r="AH7" s="21">
        <v>4.0</v>
      </c>
      <c r="AI7" s="128">
        <f t="shared" si="20"/>
        <v>134752</v>
      </c>
      <c r="AJ7" s="182">
        <v>0.0</v>
      </c>
      <c r="AK7" s="182">
        <v>132831.0</v>
      </c>
      <c r="AL7" s="204">
        <v>1921.0</v>
      </c>
      <c r="AM7" s="42">
        <v>69706.0</v>
      </c>
      <c r="AN7" s="71">
        <v>199071.0</v>
      </c>
      <c r="AO7" s="42"/>
      <c r="AP7" s="71"/>
      <c r="AQ7" s="109">
        <f t="shared" si="21"/>
        <v>-27.77755434</v>
      </c>
      <c r="AR7" s="198">
        <v>274505.0</v>
      </c>
      <c r="AS7" s="182">
        <v>65818.0</v>
      </c>
      <c r="AT7" s="182">
        <v>205423.0</v>
      </c>
      <c r="AU7" s="132">
        <f t="shared" si="37"/>
        <v>-27.69901373</v>
      </c>
      <c r="AV7" s="128">
        <v>71095.0</v>
      </c>
      <c r="AW7" s="130">
        <v>204123.0</v>
      </c>
      <c r="AX7" s="132">
        <f t="shared" si="38"/>
        <v>-27.85609495</v>
      </c>
      <c r="AY7" s="42">
        <v>681487.0</v>
      </c>
      <c r="AZ7" s="44">
        <v>578453.0</v>
      </c>
      <c r="BA7" s="44">
        <v>46163.0</v>
      </c>
      <c r="BB7" s="44">
        <v>38837.0</v>
      </c>
      <c r="BC7" s="44">
        <v>3200.0</v>
      </c>
      <c r="BD7" s="44">
        <v>5218.0</v>
      </c>
      <c r="BE7" s="71">
        <v>9616.0</v>
      </c>
      <c r="BF7" s="42">
        <v>521081.0</v>
      </c>
      <c r="BG7" s="44">
        <v>452704.0</v>
      </c>
      <c r="BH7" s="44">
        <v>34104.0</v>
      </c>
      <c r="BI7" s="44">
        <v>22579.0</v>
      </c>
      <c r="BJ7" s="44">
        <v>2369.0</v>
      </c>
      <c r="BK7" s="44">
        <v>3870.0</v>
      </c>
      <c r="BL7" s="71">
        <v>5455.0</v>
      </c>
      <c r="BM7" s="186"/>
      <c r="BN7" s="186"/>
      <c r="BO7" s="205" t="s">
        <v>158</v>
      </c>
      <c r="BP7" s="87">
        <f t="shared" si="22"/>
        <v>0.7752103366</v>
      </c>
      <c r="BQ7" s="89">
        <f t="shared" si="23"/>
        <v>0.1423883493</v>
      </c>
      <c r="BR7" s="89">
        <f t="shared" si="24"/>
        <v>0.05039549673</v>
      </c>
      <c r="BS7" s="89">
        <f t="shared" si="25"/>
        <v>0.01359118834</v>
      </c>
      <c r="BT7" s="89">
        <f t="shared" si="26"/>
        <v>0.006748189906</v>
      </c>
      <c r="BU7" s="124">
        <f t="shared" si="27"/>
        <v>0.0116664391</v>
      </c>
      <c r="BV7" s="87">
        <f t="shared" si="28"/>
        <v>0.3784559465</v>
      </c>
      <c r="BW7" s="89">
        <f t="shared" si="29"/>
        <v>0.6215440535</v>
      </c>
      <c r="BX7" s="71" t="str">
        <f t="shared" si="39"/>
        <v>R+</v>
      </c>
      <c r="BY7" s="200">
        <f t="shared" si="40"/>
        <v>14.11892467</v>
      </c>
      <c r="BZ7" s="87">
        <f t="shared" si="41"/>
        <v>0.4991796344</v>
      </c>
      <c r="CA7" s="124">
        <f t="shared" si="42"/>
        <v>0.5008203656</v>
      </c>
      <c r="CB7" s="189"/>
      <c r="CC7" s="164">
        <f t="shared" si="43"/>
        <v>-14.11892467</v>
      </c>
      <c r="CD7" s="56"/>
      <c r="CE7" s="54">
        <v>6.9499428E7</v>
      </c>
      <c r="CF7" s="54">
        <v>5.9950323E7</v>
      </c>
      <c r="CG7" s="44">
        <v>4.0</v>
      </c>
      <c r="CH7" s="42">
        <v>2915918.0</v>
      </c>
      <c r="CI7" s="44">
        <v>2173469.0</v>
      </c>
      <c r="CJ7" s="44">
        <v>447102.0</v>
      </c>
      <c r="CK7" s="44">
        <v>186050.0</v>
      </c>
      <c r="CL7" s="44">
        <v>41156.0</v>
      </c>
      <c r="CM7" s="44">
        <v>20183.0</v>
      </c>
      <c r="CN7" s="44">
        <v>47958.0</v>
      </c>
      <c r="CO7" s="42">
        <v>2204443.0</v>
      </c>
      <c r="CP7" s="44">
        <v>1708907.0</v>
      </c>
      <c r="CQ7" s="44">
        <v>313887.0</v>
      </c>
      <c r="CR7" s="44">
        <v>111094.0</v>
      </c>
      <c r="CS7" s="44">
        <v>29961.0</v>
      </c>
      <c r="CT7" s="44">
        <v>14876.0</v>
      </c>
      <c r="CU7" s="44">
        <v>25718.0</v>
      </c>
      <c r="CV7" s="152">
        <v>394409.0</v>
      </c>
      <c r="CW7" s="190">
        <v>647744.0</v>
      </c>
      <c r="CX7" s="192">
        <v>0.4991796343993025</v>
      </c>
      <c r="CY7" s="194">
        <v>0.5008203656006975</v>
      </c>
    </row>
    <row r="8" ht="15.0" customHeight="1">
      <c r="A8" s="176" t="s">
        <v>279</v>
      </c>
      <c r="B8" s="178" t="s">
        <v>281</v>
      </c>
      <c r="C8" s="72" t="s">
        <v>282</v>
      </c>
      <c r="D8" s="74" t="s">
        <v>283</v>
      </c>
      <c r="E8" s="69" t="s">
        <v>284</v>
      </c>
      <c r="F8" s="71" t="s">
        <v>285</v>
      </c>
      <c r="G8" s="73">
        <v>1954.0</v>
      </c>
      <c r="H8" s="75" t="s">
        <v>78</v>
      </c>
      <c r="I8" s="73">
        <v>2010.0</v>
      </c>
      <c r="J8" s="78">
        <f t="shared" si="4"/>
        <v>0</v>
      </c>
      <c r="K8" s="89">
        <f t="shared" si="5"/>
        <v>0.7442409695</v>
      </c>
      <c r="L8" s="42" t="str">
        <f t="shared" si="31"/>
        <v>R+</v>
      </c>
      <c r="M8" s="91">
        <f t="shared" si="32"/>
        <v>16.80396496</v>
      </c>
      <c r="N8" s="87">
        <f t="shared" si="6"/>
        <v>0.3530249644</v>
      </c>
      <c r="O8" s="89">
        <f t="shared" si="7"/>
        <v>0.6469750356</v>
      </c>
      <c r="P8" s="44" t="str">
        <f t="shared" si="33"/>
        <v>R+</v>
      </c>
      <c r="Q8" s="91">
        <f t="shared" si="34"/>
        <v>16.66202288</v>
      </c>
      <c r="R8" s="87">
        <f t="shared" si="8"/>
        <v>0.3674243725</v>
      </c>
      <c r="S8" s="89">
        <f t="shared" si="9"/>
        <v>0.6325756275</v>
      </c>
      <c r="T8" s="44" t="str">
        <f t="shared" si="35"/>
        <v>R+</v>
      </c>
      <c r="U8" s="91">
        <f t="shared" si="36"/>
        <v>16.94590704</v>
      </c>
      <c r="V8" s="78">
        <f t="shared" si="10"/>
        <v>0</v>
      </c>
      <c r="W8" s="80">
        <f t="shared" si="11"/>
        <v>1</v>
      </c>
      <c r="X8" s="87">
        <f t="shared" si="12"/>
        <v>0.349783645</v>
      </c>
      <c r="Y8" s="124">
        <f t="shared" si="13"/>
        <v>0.650216355</v>
      </c>
      <c r="Z8" s="87">
        <f t="shared" si="14"/>
        <v>0.7612138893</v>
      </c>
      <c r="AA8" s="89">
        <f t="shared" si="15"/>
        <v>0.1627268539</v>
      </c>
      <c r="AB8" s="89">
        <f t="shared" si="16"/>
        <v>0.03920631492</v>
      </c>
      <c r="AC8" s="89">
        <f t="shared" si="17"/>
        <v>0.01602243638</v>
      </c>
      <c r="AD8" s="89">
        <f t="shared" si="18"/>
        <v>0.006935854814</v>
      </c>
      <c r="AE8" s="89">
        <f t="shared" si="19"/>
        <v>0.01389465071</v>
      </c>
      <c r="AF8" s="87"/>
      <c r="AG8" s="124"/>
      <c r="AH8" s="21">
        <v>5.0</v>
      </c>
      <c r="AI8" s="128">
        <f t="shared" si="20"/>
        <v>154974</v>
      </c>
      <c r="AJ8" s="182">
        <v>0.0</v>
      </c>
      <c r="AK8" s="182">
        <v>115338.0</v>
      </c>
      <c r="AL8" s="183">
        <v>39636.0</v>
      </c>
      <c r="AM8" s="42">
        <v>101772.0</v>
      </c>
      <c r="AN8" s="71">
        <v>189185.0</v>
      </c>
      <c r="AO8" s="42"/>
      <c r="AP8" s="71"/>
      <c r="AQ8" s="109">
        <f t="shared" si="21"/>
        <v>-16.80396496</v>
      </c>
      <c r="AR8" s="198">
        <v>297263.0</v>
      </c>
      <c r="AS8" s="182">
        <v>103598.0</v>
      </c>
      <c r="AT8" s="182">
        <v>189860.0</v>
      </c>
      <c r="AU8" s="132">
        <f t="shared" si="37"/>
        <v>-16.66202288</v>
      </c>
      <c r="AV8" s="128">
        <v>107005.0</v>
      </c>
      <c r="AW8" s="130">
        <v>184225.0</v>
      </c>
      <c r="AX8" s="132">
        <f t="shared" si="38"/>
        <v>-16.94590704</v>
      </c>
      <c r="AY8" s="42">
        <v>683019.0</v>
      </c>
      <c r="AZ8" s="44">
        <v>506307.0</v>
      </c>
      <c r="BA8" s="44">
        <v>114887.0</v>
      </c>
      <c r="BB8" s="44">
        <v>32572.0</v>
      </c>
      <c r="BC8" s="44">
        <v>11051.0</v>
      </c>
      <c r="BD8" s="44">
        <v>4753.0</v>
      </c>
      <c r="BE8" s="71">
        <v>13449.0</v>
      </c>
      <c r="BF8" s="42">
        <v>523079.0</v>
      </c>
      <c r="BG8" s="44">
        <v>398175.0</v>
      </c>
      <c r="BH8" s="44">
        <v>85119.0</v>
      </c>
      <c r="BI8" s="44">
        <v>20508.0</v>
      </c>
      <c r="BJ8" s="44">
        <v>8381.0</v>
      </c>
      <c r="BK8" s="44">
        <v>3628.0</v>
      </c>
      <c r="BL8" s="71">
        <v>7268.0</v>
      </c>
      <c r="BM8" s="186"/>
      <c r="BN8" s="186"/>
      <c r="BO8" s="206" t="s">
        <v>169</v>
      </c>
      <c r="BP8" s="87">
        <f t="shared" si="22"/>
        <v>0.4438604844</v>
      </c>
      <c r="BQ8" s="89">
        <f t="shared" si="23"/>
        <v>0.0586674748</v>
      </c>
      <c r="BR8" s="89">
        <f t="shared" si="24"/>
        <v>0.3311107984</v>
      </c>
      <c r="BS8" s="89">
        <f t="shared" si="25"/>
        <v>0.1396864242</v>
      </c>
      <c r="BT8" s="89">
        <f t="shared" si="26"/>
        <v>0.004471561058</v>
      </c>
      <c r="BU8" s="124">
        <f t="shared" si="27"/>
        <v>0.02220325709</v>
      </c>
      <c r="BV8" s="87">
        <f t="shared" si="28"/>
        <v>0.6187281116</v>
      </c>
      <c r="BW8" s="89">
        <f t="shared" si="29"/>
        <v>0.3812718884</v>
      </c>
      <c r="BX8" s="71" t="str">
        <f t="shared" si="39"/>
        <v>D+</v>
      </c>
      <c r="BY8" s="207">
        <f t="shared" si="40"/>
        <v>9.908291846</v>
      </c>
      <c r="BZ8" s="87">
        <f t="shared" si="41"/>
        <v>0.5973386992</v>
      </c>
      <c r="CA8" s="124">
        <f t="shared" si="42"/>
        <v>0.4026613008</v>
      </c>
      <c r="CB8" s="189"/>
      <c r="CC8" s="164">
        <f t="shared" si="43"/>
        <v>9.908291846</v>
      </c>
      <c r="CD8" s="56"/>
      <c r="CE8" s="201" t="s">
        <v>43</v>
      </c>
      <c r="CF8" s="202" t="s">
        <v>47</v>
      </c>
      <c r="CG8" s="44">
        <v>5.0</v>
      </c>
      <c r="CH8" s="42">
        <v>3.7253956E7</v>
      </c>
      <c r="CI8" s="44">
        <v>1.4956253E7</v>
      </c>
      <c r="CJ8" s="44">
        <v>2163804.0</v>
      </c>
      <c r="CK8" s="44">
        <v>1.4013719E7</v>
      </c>
      <c r="CL8" s="44">
        <v>4903647.0</v>
      </c>
      <c r="CM8" s="44">
        <v>162250.0</v>
      </c>
      <c r="CN8" s="44">
        <v>1054283.0</v>
      </c>
      <c r="CO8" s="42">
        <v>2.7958916E7</v>
      </c>
      <c r="CP8" s="44">
        <v>1.2409858E7</v>
      </c>
      <c r="CQ8" s="44">
        <v>1640279.0</v>
      </c>
      <c r="CR8" s="44">
        <v>9257499.0</v>
      </c>
      <c r="CS8" s="44">
        <v>3905481.0</v>
      </c>
      <c r="CT8" s="44">
        <v>125020.0</v>
      </c>
      <c r="CU8" s="44">
        <v>620779.0</v>
      </c>
      <c r="CV8" s="152">
        <v>7854285.0</v>
      </c>
      <c r="CW8" s="190">
        <v>4839958.0</v>
      </c>
      <c r="CX8" s="192">
        <v>0.597338699240641</v>
      </c>
      <c r="CY8" s="194">
        <v>0.402661300759359</v>
      </c>
    </row>
    <row r="9" ht="15.0" customHeight="1">
      <c r="A9" s="139" t="s">
        <v>296</v>
      </c>
      <c r="B9" s="140" t="s">
        <v>297</v>
      </c>
      <c r="C9" s="72" t="s">
        <v>298</v>
      </c>
      <c r="D9" s="74" t="s">
        <v>299</v>
      </c>
      <c r="E9" s="69" t="s">
        <v>300</v>
      </c>
      <c r="F9" s="71" t="s">
        <v>301</v>
      </c>
      <c r="G9" s="73">
        <v>1954.0</v>
      </c>
      <c r="H9" s="75" t="s">
        <v>78</v>
      </c>
      <c r="I9" s="73">
        <v>2014.0</v>
      </c>
      <c r="J9" s="87">
        <f t="shared" si="4"/>
        <v>0.2369920818</v>
      </c>
      <c r="K9" s="89">
        <f t="shared" si="5"/>
        <v>0.7618142999</v>
      </c>
      <c r="L9" s="42" t="str">
        <f t="shared" si="31"/>
        <v>R+</v>
      </c>
      <c r="M9" s="91">
        <f t="shared" si="32"/>
        <v>27.74539111</v>
      </c>
      <c r="N9" s="87">
        <f t="shared" si="6"/>
        <v>0.2491843013</v>
      </c>
      <c r="O9" s="89">
        <f t="shared" si="7"/>
        <v>0.7508156987</v>
      </c>
      <c r="P9" s="44" t="str">
        <f t="shared" si="33"/>
        <v>R+</v>
      </c>
      <c r="Q9" s="91">
        <f t="shared" si="34"/>
        <v>27.04608919</v>
      </c>
      <c r="R9" s="87">
        <f t="shared" si="8"/>
        <v>0.2524365125</v>
      </c>
      <c r="S9" s="89">
        <f t="shared" si="9"/>
        <v>0.7475634875</v>
      </c>
      <c r="T9" s="44" t="str">
        <f t="shared" si="35"/>
        <v>R+</v>
      </c>
      <c r="U9" s="91">
        <f t="shared" si="36"/>
        <v>28.44469304</v>
      </c>
      <c r="V9" s="87">
        <f t="shared" si="10"/>
        <v>0.2372752979</v>
      </c>
      <c r="W9" s="124">
        <f t="shared" si="11"/>
        <v>0.7627247021</v>
      </c>
      <c r="X9" s="87">
        <f t="shared" si="12"/>
        <v>0.2870200859</v>
      </c>
      <c r="Y9" s="124">
        <f t="shared" si="13"/>
        <v>0.7129799141</v>
      </c>
      <c r="Z9" s="87">
        <f t="shared" si="14"/>
        <v>0.8076647239</v>
      </c>
      <c r="AA9" s="89">
        <f t="shared" si="15"/>
        <v>0.1252587932</v>
      </c>
      <c r="AB9" s="89">
        <f t="shared" si="16"/>
        <v>0.04105508356</v>
      </c>
      <c r="AC9" s="89">
        <f t="shared" si="17"/>
        <v>0.01556528547</v>
      </c>
      <c r="AD9" s="89">
        <f t="shared" si="18"/>
        <v>0.002725664743</v>
      </c>
      <c r="AE9" s="89">
        <f t="shared" si="19"/>
        <v>0.007730449155</v>
      </c>
      <c r="AF9" s="87"/>
      <c r="AG9" s="124"/>
      <c r="AH9" s="21">
        <v>6.0</v>
      </c>
      <c r="AI9" s="128">
        <f t="shared" si="20"/>
        <v>178449</v>
      </c>
      <c r="AJ9" s="182">
        <v>42291.0</v>
      </c>
      <c r="AK9" s="182">
        <v>135945.0</v>
      </c>
      <c r="AL9" s="197">
        <v>213.0</v>
      </c>
      <c r="AM9" s="42">
        <v>88267.0</v>
      </c>
      <c r="AN9" s="71">
        <v>219262.0</v>
      </c>
      <c r="AO9" s="42"/>
      <c r="AP9" s="71"/>
      <c r="AQ9" s="109">
        <f t="shared" si="21"/>
        <v>-27.74539111</v>
      </c>
      <c r="AR9" s="198">
        <v>314343.0</v>
      </c>
      <c r="AS9" s="182">
        <v>77517.0</v>
      </c>
      <c r="AT9" s="182">
        <v>233566.0</v>
      </c>
      <c r="AU9" s="132">
        <f t="shared" si="37"/>
        <v>-27.04608919</v>
      </c>
      <c r="AV9" s="128">
        <v>78559.0</v>
      </c>
      <c r="AW9" s="130">
        <v>232644.0</v>
      </c>
      <c r="AX9" s="132">
        <f t="shared" si="38"/>
        <v>-28.44469304</v>
      </c>
      <c r="AY9" s="42">
        <v>682422.0</v>
      </c>
      <c r="AZ9" s="44">
        <v>537110.0</v>
      </c>
      <c r="BA9" s="44">
        <v>91612.0</v>
      </c>
      <c r="BB9" s="44">
        <v>33409.0</v>
      </c>
      <c r="BC9" s="44">
        <v>10985.0</v>
      </c>
      <c r="BD9" s="44">
        <v>1830.0</v>
      </c>
      <c r="BE9" s="71">
        <v>7476.0</v>
      </c>
      <c r="BF9" s="42">
        <v>517305.0</v>
      </c>
      <c r="BG9" s="44">
        <v>417809.0</v>
      </c>
      <c r="BH9" s="44">
        <v>64797.0</v>
      </c>
      <c r="BI9" s="44">
        <v>21238.0</v>
      </c>
      <c r="BJ9" s="44">
        <v>8052.0</v>
      </c>
      <c r="BK9" s="44">
        <v>1410.0</v>
      </c>
      <c r="BL9" s="71">
        <v>3999.0</v>
      </c>
      <c r="BM9" s="186"/>
      <c r="BN9" s="186"/>
      <c r="BO9" s="208" t="s">
        <v>187</v>
      </c>
      <c r="BP9" s="87">
        <f t="shared" si="22"/>
        <v>0.7389111909</v>
      </c>
      <c r="BQ9" s="89">
        <f t="shared" si="23"/>
        <v>0.03649476139</v>
      </c>
      <c r="BR9" s="89">
        <f t="shared" si="24"/>
        <v>0.1746935196</v>
      </c>
      <c r="BS9" s="89">
        <f t="shared" si="25"/>
        <v>0.02824780924</v>
      </c>
      <c r="BT9" s="89">
        <f t="shared" si="26"/>
        <v>0.006295636198</v>
      </c>
      <c r="BU9" s="124">
        <f t="shared" si="27"/>
        <v>0.01535708267</v>
      </c>
      <c r="BV9" s="87">
        <f t="shared" si="28"/>
        <v>0.5274800715</v>
      </c>
      <c r="BW9" s="89">
        <f t="shared" si="29"/>
        <v>0.4725199285</v>
      </c>
      <c r="BX9" s="71" t="str">
        <f t="shared" si="39"/>
        <v>D+</v>
      </c>
      <c r="BY9" s="207">
        <f t="shared" si="40"/>
        <v>0.7834878349</v>
      </c>
      <c r="BZ9" s="87">
        <f t="shared" si="41"/>
        <v>0.4990430525</v>
      </c>
      <c r="CA9" s="124">
        <f t="shared" si="42"/>
        <v>0.5009569475</v>
      </c>
      <c r="CB9" s="189"/>
      <c r="CC9" s="164">
        <f t="shared" si="43"/>
        <v>0.7834878349</v>
      </c>
      <c r="CD9" s="56"/>
      <c r="CE9" s="56"/>
      <c r="CF9" s="58"/>
      <c r="CG9" s="44">
        <v>6.0</v>
      </c>
      <c r="CH9" s="42">
        <v>5029196.0</v>
      </c>
      <c r="CI9" s="44">
        <v>3520793.0</v>
      </c>
      <c r="CJ9" s="44">
        <v>188778.0</v>
      </c>
      <c r="CK9" s="44">
        <v>1038687.0</v>
      </c>
      <c r="CL9" s="44">
        <v>141225.0</v>
      </c>
      <c r="CM9" s="44">
        <v>31244.0</v>
      </c>
      <c r="CN9" s="44">
        <v>108469.0</v>
      </c>
      <c r="CO9" s="42">
        <v>3803587.0</v>
      </c>
      <c r="CP9" s="44">
        <v>2810513.0</v>
      </c>
      <c r="CQ9" s="44">
        <v>138811.0</v>
      </c>
      <c r="CR9" s="44">
        <v>664462.0</v>
      </c>
      <c r="CS9" s="44">
        <v>107443.0</v>
      </c>
      <c r="CT9" s="44">
        <v>23946.0</v>
      </c>
      <c r="CU9" s="44">
        <v>58412.0</v>
      </c>
      <c r="CV9" s="152">
        <v>1323102.0</v>
      </c>
      <c r="CW9" s="190">
        <v>1185243.0</v>
      </c>
      <c r="CX9" s="192">
        <v>0.49904305251465764</v>
      </c>
      <c r="CY9" s="194">
        <v>0.5009569474853424</v>
      </c>
    </row>
    <row r="10" ht="15.0" customHeight="1">
      <c r="A10" s="176" t="s">
        <v>310</v>
      </c>
      <c r="B10" s="178" t="s">
        <v>311</v>
      </c>
      <c r="C10" s="209" t="s">
        <v>312</v>
      </c>
      <c r="D10" s="67" t="s">
        <v>313</v>
      </c>
      <c r="E10" s="69" t="s">
        <v>314</v>
      </c>
      <c r="F10" s="71" t="s">
        <v>315</v>
      </c>
      <c r="G10" s="73">
        <v>1965.0</v>
      </c>
      <c r="H10" s="75" t="s">
        <v>203</v>
      </c>
      <c r="I10" s="73">
        <v>2010.0</v>
      </c>
      <c r="J10" s="87">
        <f t="shared" si="4"/>
        <v>0.9837232062</v>
      </c>
      <c r="K10" s="82">
        <f t="shared" si="5"/>
        <v>0</v>
      </c>
      <c r="L10" s="42" t="str">
        <f t="shared" si="31"/>
        <v>D+</v>
      </c>
      <c r="M10" s="180">
        <f t="shared" si="32"/>
        <v>19.42999699</v>
      </c>
      <c r="N10" s="87">
        <f t="shared" si="6"/>
        <v>0.7275404444</v>
      </c>
      <c r="O10" s="89">
        <f t="shared" si="7"/>
        <v>0.2724595556</v>
      </c>
      <c r="P10" s="44" t="str">
        <f t="shared" si="33"/>
        <v>D+</v>
      </c>
      <c r="Q10" s="180">
        <f t="shared" si="34"/>
        <v>20.78952512</v>
      </c>
      <c r="R10" s="87">
        <f t="shared" si="8"/>
        <v>0.7175881315</v>
      </c>
      <c r="S10" s="89">
        <f t="shared" si="9"/>
        <v>0.2824118685</v>
      </c>
      <c r="T10" s="44" t="str">
        <f t="shared" si="35"/>
        <v>D+</v>
      </c>
      <c r="U10" s="180">
        <f t="shared" si="36"/>
        <v>18.07046886</v>
      </c>
      <c r="V10" s="78">
        <f t="shared" si="10"/>
        <v>1</v>
      </c>
      <c r="W10" s="80">
        <f t="shared" si="11"/>
        <v>0</v>
      </c>
      <c r="X10" s="87">
        <f t="shared" si="12"/>
        <v>0.7589887549</v>
      </c>
      <c r="Y10" s="124">
        <f t="shared" si="13"/>
        <v>0.2410112451</v>
      </c>
      <c r="Z10" s="87">
        <f t="shared" si="14"/>
        <v>0.3567957734</v>
      </c>
      <c r="AA10" s="89">
        <f t="shared" si="15"/>
        <v>0.6020120486</v>
      </c>
      <c r="AB10" s="89">
        <f t="shared" si="16"/>
        <v>0.02561761526</v>
      </c>
      <c r="AC10" s="89">
        <f t="shared" si="17"/>
        <v>0.00739572072</v>
      </c>
      <c r="AD10" s="89">
        <f t="shared" si="18"/>
        <v>0.001990274016</v>
      </c>
      <c r="AE10" s="89">
        <f t="shared" si="19"/>
        <v>0.006188567958</v>
      </c>
      <c r="AF10" s="87"/>
      <c r="AG10" s="124"/>
      <c r="AH10" s="21">
        <v>7.0</v>
      </c>
      <c r="AI10" s="128">
        <f t="shared" si="20"/>
        <v>135899</v>
      </c>
      <c r="AJ10" s="182">
        <v>133687.0</v>
      </c>
      <c r="AK10" s="75">
        <v>0.0</v>
      </c>
      <c r="AL10" s="204">
        <v>2212.0</v>
      </c>
      <c r="AM10" s="42">
        <v>232520.0</v>
      </c>
      <c r="AN10" s="71">
        <v>73835.0</v>
      </c>
      <c r="AO10" s="42"/>
      <c r="AP10" s="71"/>
      <c r="AQ10" s="109">
        <f t="shared" si="21"/>
        <v>19.42999699</v>
      </c>
      <c r="AR10" s="198">
        <v>315244.0</v>
      </c>
      <c r="AS10" s="182">
        <v>228276.0</v>
      </c>
      <c r="AT10" s="182">
        <v>85488.0</v>
      </c>
      <c r="AU10" s="132">
        <f t="shared" si="37"/>
        <v>20.78952512</v>
      </c>
      <c r="AV10" s="128">
        <v>225642.0</v>
      </c>
      <c r="AW10" s="130">
        <v>88803.0</v>
      </c>
      <c r="AX10" s="132">
        <f t="shared" si="38"/>
        <v>18.07046886</v>
      </c>
      <c r="AY10" s="42">
        <v>683450.0</v>
      </c>
      <c r="AZ10" s="44">
        <v>220738.0</v>
      </c>
      <c r="BA10" s="44">
        <v>432189.0</v>
      </c>
      <c r="BB10" s="44">
        <v>19118.0</v>
      </c>
      <c r="BC10" s="44">
        <v>4558.0</v>
      </c>
      <c r="BD10" s="44">
        <v>1273.0</v>
      </c>
      <c r="BE10" s="71">
        <v>5574.0</v>
      </c>
      <c r="BF10" s="42">
        <v>523546.0</v>
      </c>
      <c r="BG10" s="44">
        <v>186799.0</v>
      </c>
      <c r="BH10" s="44">
        <v>315181.0</v>
      </c>
      <c r="BI10" s="44">
        <v>13412.0</v>
      </c>
      <c r="BJ10" s="44">
        <v>3872.0</v>
      </c>
      <c r="BK10" s="44">
        <v>1042.0</v>
      </c>
      <c r="BL10" s="44">
        <v>3240.0</v>
      </c>
      <c r="BM10" s="210"/>
      <c r="BN10" s="186"/>
      <c r="BO10" s="211" t="s">
        <v>198</v>
      </c>
      <c r="BP10" s="87">
        <f t="shared" si="22"/>
        <v>0.7422876795</v>
      </c>
      <c r="BQ10" s="89">
        <f t="shared" si="23"/>
        <v>0.08923057058</v>
      </c>
      <c r="BR10" s="89">
        <f t="shared" si="24"/>
        <v>0.1156828125</v>
      </c>
      <c r="BS10" s="89">
        <f t="shared" si="25"/>
        <v>0.03671091393</v>
      </c>
      <c r="BT10" s="89">
        <f t="shared" si="26"/>
        <v>0.001829470433</v>
      </c>
      <c r="BU10" s="124">
        <f t="shared" si="27"/>
        <v>0.01425855306</v>
      </c>
      <c r="BV10" s="87">
        <f t="shared" si="28"/>
        <v>0.5877300637</v>
      </c>
      <c r="BW10" s="89">
        <f t="shared" si="29"/>
        <v>0.4122699363</v>
      </c>
      <c r="BX10" s="71" t="str">
        <f t="shared" si="39"/>
        <v>D+</v>
      </c>
      <c r="BY10" s="207">
        <f t="shared" si="40"/>
        <v>6.808487057</v>
      </c>
      <c r="BZ10" s="87">
        <f t="shared" si="41"/>
        <v>0.5540585839</v>
      </c>
      <c r="CA10" s="124">
        <f t="shared" si="42"/>
        <v>0.4459414161</v>
      </c>
      <c r="CB10" s="189"/>
      <c r="CC10" s="164">
        <f t="shared" si="43"/>
        <v>6.808487057</v>
      </c>
      <c r="CD10" s="56"/>
      <c r="CE10" s="56"/>
      <c r="CF10" s="58"/>
      <c r="CG10" s="44">
        <v>7.0</v>
      </c>
      <c r="CH10" s="42">
        <v>3574097.0</v>
      </c>
      <c r="CI10" s="44">
        <v>2546262.0</v>
      </c>
      <c r="CJ10" s="44">
        <v>335119.0</v>
      </c>
      <c r="CK10" s="44">
        <v>479087.0</v>
      </c>
      <c r="CL10" s="44">
        <v>135049.0</v>
      </c>
      <c r="CM10" s="44">
        <v>6885.0</v>
      </c>
      <c r="CN10" s="44">
        <v>71695.0</v>
      </c>
      <c r="CO10" s="42">
        <v>2757082.0</v>
      </c>
      <c r="CP10" s="44">
        <v>2046548.0</v>
      </c>
      <c r="CQ10" s="44">
        <v>246016.0</v>
      </c>
      <c r="CR10" s="44">
        <v>318947.0</v>
      </c>
      <c r="CS10" s="44">
        <v>101215.0</v>
      </c>
      <c r="CT10" s="44">
        <v>5044.0</v>
      </c>
      <c r="CU10" s="44">
        <v>39312.0</v>
      </c>
      <c r="CV10" s="152">
        <v>905109.0</v>
      </c>
      <c r="CW10" s="190">
        <v>634899.0</v>
      </c>
      <c r="CX10" s="192">
        <v>0.5540585838827988</v>
      </c>
      <c r="CY10" s="194">
        <v>0.4459414161172012</v>
      </c>
    </row>
    <row r="11" ht="15.0" customHeight="1">
      <c r="A11" s="139" t="s">
        <v>324</v>
      </c>
      <c r="B11" s="140" t="s">
        <v>325</v>
      </c>
      <c r="C11" s="72" t="s">
        <v>326</v>
      </c>
      <c r="D11" s="74" t="s">
        <v>327</v>
      </c>
      <c r="E11" s="69" t="s">
        <v>328</v>
      </c>
      <c r="F11" s="71" t="s">
        <v>329</v>
      </c>
      <c r="G11" s="73">
        <v>1933.0</v>
      </c>
      <c r="H11" s="75" t="s">
        <v>181</v>
      </c>
      <c r="I11" s="73" t="s">
        <v>330</v>
      </c>
      <c r="J11" s="87">
        <f t="shared" si="4"/>
        <v>0.4096737868</v>
      </c>
      <c r="K11" s="89">
        <f t="shared" si="5"/>
        <v>0.5096648494</v>
      </c>
      <c r="L11" s="42" t="str">
        <f t="shared" si="31"/>
        <v>R+</v>
      </c>
      <c r="M11" s="91">
        <f t="shared" si="32"/>
        <v>12.0164695</v>
      </c>
      <c r="N11" s="87">
        <f t="shared" si="6"/>
        <v>0.4268470952</v>
      </c>
      <c r="O11" s="89">
        <f t="shared" si="7"/>
        <v>0.5731529048</v>
      </c>
      <c r="P11" s="44" t="str">
        <f t="shared" si="33"/>
        <v>R+</v>
      </c>
      <c r="Q11" s="91">
        <f t="shared" si="34"/>
        <v>9.279809799</v>
      </c>
      <c r="R11" s="87">
        <f t="shared" si="8"/>
        <v>0.3893521508</v>
      </c>
      <c r="S11" s="89">
        <f t="shared" si="9"/>
        <v>0.6106478492</v>
      </c>
      <c r="T11" s="44" t="str">
        <f t="shared" si="35"/>
        <v>R+</v>
      </c>
      <c r="U11" s="91">
        <f t="shared" si="36"/>
        <v>14.75312921</v>
      </c>
      <c r="V11" s="87">
        <f t="shared" si="10"/>
        <v>0.4456179373</v>
      </c>
      <c r="W11" s="124">
        <f t="shared" si="11"/>
        <v>0.5543820627</v>
      </c>
      <c r="X11" s="87">
        <f t="shared" si="12"/>
        <v>0.3091718458</v>
      </c>
      <c r="Y11" s="124">
        <f t="shared" si="13"/>
        <v>0.6908281542</v>
      </c>
      <c r="Z11" s="87">
        <f t="shared" si="14"/>
        <v>0.683612353</v>
      </c>
      <c r="AA11" s="89">
        <f t="shared" si="15"/>
        <v>0.03077333067</v>
      </c>
      <c r="AB11" s="89">
        <f t="shared" si="16"/>
        <v>0.04656932291</v>
      </c>
      <c r="AC11" s="89">
        <f t="shared" si="17"/>
        <v>0.06165402578</v>
      </c>
      <c r="AD11" s="89">
        <f t="shared" si="18"/>
        <v>0.1323918495</v>
      </c>
      <c r="AE11" s="89">
        <f t="shared" si="19"/>
        <v>0.04499911808</v>
      </c>
      <c r="AF11" s="87"/>
      <c r="AG11" s="124"/>
      <c r="AH11" s="21">
        <v>8.0</v>
      </c>
      <c r="AI11" s="128">
        <f t="shared" si="20"/>
        <v>279725</v>
      </c>
      <c r="AJ11" s="182">
        <v>114596.0</v>
      </c>
      <c r="AK11" s="182">
        <v>142566.0</v>
      </c>
      <c r="AL11" s="183">
        <v>22563.0</v>
      </c>
      <c r="AM11" s="42">
        <v>82927.0</v>
      </c>
      <c r="AN11" s="71">
        <v>185296.0</v>
      </c>
      <c r="AO11" s="42"/>
      <c r="AP11" s="71"/>
      <c r="AQ11" s="109">
        <f t="shared" si="21"/>
        <v>-12.0164695</v>
      </c>
      <c r="AR11" s="184">
        <v>297625.0</v>
      </c>
      <c r="AS11" s="185">
        <v>122640.0</v>
      </c>
      <c r="AT11" s="185">
        <v>164676.0</v>
      </c>
      <c r="AU11" s="132">
        <f t="shared" si="37"/>
        <v>-9.279809799</v>
      </c>
      <c r="AV11" s="42">
        <v>123594.0</v>
      </c>
      <c r="AW11" s="44">
        <v>193841.0</v>
      </c>
      <c r="AX11" s="132">
        <f t="shared" si="38"/>
        <v>-14.75312921</v>
      </c>
      <c r="AY11" s="42">
        <v>708570.0</v>
      </c>
      <c r="AZ11" s="44">
        <v>454831.0</v>
      </c>
      <c r="BA11" s="44">
        <v>21862.0</v>
      </c>
      <c r="BB11" s="44">
        <v>39038.0</v>
      </c>
      <c r="BC11" s="44">
        <v>44357.0</v>
      </c>
      <c r="BD11" s="44">
        <v>102124.0</v>
      </c>
      <c r="BE11" s="71">
        <v>46358.0</v>
      </c>
      <c r="BF11" s="42">
        <v>521588.0</v>
      </c>
      <c r="BG11" s="44">
        <v>356564.0</v>
      </c>
      <c r="BH11" s="44">
        <v>16051.0</v>
      </c>
      <c r="BI11" s="44">
        <v>24290.0</v>
      </c>
      <c r="BJ11" s="44">
        <v>32158.0</v>
      </c>
      <c r="BK11" s="44">
        <v>69054.0</v>
      </c>
      <c r="BL11" s="71">
        <v>23471.0</v>
      </c>
      <c r="BM11" s="186"/>
      <c r="BN11" s="186"/>
      <c r="BO11" s="212" t="s">
        <v>213</v>
      </c>
      <c r="BP11" s="87">
        <f t="shared" si="22"/>
        <v>0.6900569081</v>
      </c>
      <c r="BQ11" s="89">
        <f t="shared" si="23"/>
        <v>0.1950159571</v>
      </c>
      <c r="BR11" s="89">
        <f t="shared" si="24"/>
        <v>0.06665424196</v>
      </c>
      <c r="BS11" s="89">
        <f t="shared" si="25"/>
        <v>0.03155876672</v>
      </c>
      <c r="BT11" s="89">
        <f t="shared" si="26"/>
        <v>0.003247761746</v>
      </c>
      <c r="BU11" s="124">
        <f t="shared" si="27"/>
        <v>0.01346636443</v>
      </c>
      <c r="BV11" s="87">
        <f t="shared" si="28"/>
        <v>0.5944695492</v>
      </c>
      <c r="BW11" s="89">
        <f t="shared" si="29"/>
        <v>0.4055304508</v>
      </c>
      <c r="BX11" s="71" t="str">
        <f t="shared" si="39"/>
        <v>D+</v>
      </c>
      <c r="BY11" s="207">
        <f t="shared" si="40"/>
        <v>7.482435602</v>
      </c>
      <c r="BZ11" s="87">
        <f t="shared" si="41"/>
        <v>0.602588715</v>
      </c>
      <c r="CA11" s="124">
        <f t="shared" si="42"/>
        <v>0.397411285</v>
      </c>
      <c r="CB11" s="189"/>
      <c r="CC11" s="164">
        <f t="shared" si="43"/>
        <v>7.482435602</v>
      </c>
      <c r="CD11" s="56"/>
      <c r="CE11" s="56"/>
      <c r="CF11" s="58"/>
      <c r="CG11" s="44">
        <v>8.0</v>
      </c>
      <c r="CH11" s="42">
        <v>897934.0</v>
      </c>
      <c r="CI11" s="44">
        <v>586752.0</v>
      </c>
      <c r="CJ11" s="44">
        <v>186782.0</v>
      </c>
      <c r="CK11" s="44">
        <v>73221.0</v>
      </c>
      <c r="CL11" s="44">
        <v>28546.0</v>
      </c>
      <c r="CM11" s="44">
        <v>2824.0</v>
      </c>
      <c r="CN11" s="44">
        <v>19809.0</v>
      </c>
      <c r="CO11" s="42">
        <v>692169.0</v>
      </c>
      <c r="CP11" s="44">
        <v>477636.0</v>
      </c>
      <c r="CQ11" s="44">
        <v>134984.0</v>
      </c>
      <c r="CR11" s="44">
        <v>46136.0</v>
      </c>
      <c r="CS11" s="44">
        <v>21844.0</v>
      </c>
      <c r="CT11" s="44">
        <v>2248.0</v>
      </c>
      <c r="CU11" s="44">
        <v>9321.0</v>
      </c>
      <c r="CV11" s="152">
        <v>242584.0</v>
      </c>
      <c r="CW11" s="190">
        <v>165484.0</v>
      </c>
      <c r="CX11" s="192">
        <v>0.6025887150171445</v>
      </c>
      <c r="CY11" s="194">
        <v>0.3974112849828555</v>
      </c>
    </row>
    <row r="12" ht="15.0" customHeight="1">
      <c r="A12" s="176" t="s">
        <v>340</v>
      </c>
      <c r="B12" s="178" t="s">
        <v>341</v>
      </c>
      <c r="C12" s="65" t="s">
        <v>342</v>
      </c>
      <c r="D12" s="67" t="s">
        <v>343</v>
      </c>
      <c r="E12" s="69" t="s">
        <v>344</v>
      </c>
      <c r="F12" s="71" t="s">
        <v>345</v>
      </c>
      <c r="G12" s="73">
        <v>1950.0</v>
      </c>
      <c r="H12" s="75" t="s">
        <v>110</v>
      </c>
      <c r="I12" s="21" t="s">
        <v>346</v>
      </c>
      <c r="J12" s="87">
        <f t="shared" si="4"/>
        <v>0.5261136381</v>
      </c>
      <c r="K12" s="89">
        <f t="shared" si="5"/>
        <v>0.4738863619</v>
      </c>
      <c r="L12" s="42" t="str">
        <f t="shared" si="31"/>
        <v>R+</v>
      </c>
      <c r="M12" s="91">
        <f t="shared" si="32"/>
        <v>4.267580539</v>
      </c>
      <c r="N12" s="87">
        <f t="shared" si="6"/>
        <v>0.4871609333</v>
      </c>
      <c r="O12" s="89">
        <f t="shared" si="7"/>
        <v>0.5128390667</v>
      </c>
      <c r="P12" s="44" t="str">
        <f t="shared" si="33"/>
        <v>R+</v>
      </c>
      <c r="Q12" s="91">
        <f t="shared" si="34"/>
        <v>3.248425992</v>
      </c>
      <c r="R12" s="87">
        <f t="shared" si="8"/>
        <v>0.4840160921</v>
      </c>
      <c r="S12" s="89">
        <f t="shared" si="9"/>
        <v>0.5159839079</v>
      </c>
      <c r="T12" s="44" t="str">
        <f t="shared" si="35"/>
        <v>R+</v>
      </c>
      <c r="U12" s="91">
        <f t="shared" si="36"/>
        <v>5.286735085</v>
      </c>
      <c r="V12" s="87">
        <f t="shared" si="10"/>
        <v>0.5261136381</v>
      </c>
      <c r="W12" s="124">
        <f t="shared" si="11"/>
        <v>0.4738863619</v>
      </c>
      <c r="X12" s="87">
        <f t="shared" si="12"/>
        <v>0.5194188723</v>
      </c>
      <c r="Y12" s="124">
        <f t="shared" si="13"/>
        <v>0.4805811277</v>
      </c>
      <c r="Z12" s="87">
        <f t="shared" si="14"/>
        <v>0.5624218614</v>
      </c>
      <c r="AA12" s="89">
        <f t="shared" si="15"/>
        <v>0.02127667722</v>
      </c>
      <c r="AB12" s="89">
        <f t="shared" si="16"/>
        <v>0.1805348941</v>
      </c>
      <c r="AC12" s="89">
        <f t="shared" si="17"/>
        <v>0.01757580283</v>
      </c>
      <c r="AD12" s="89">
        <f t="shared" si="18"/>
        <v>0.2052080282</v>
      </c>
      <c r="AE12" s="89">
        <f t="shared" si="19"/>
        <v>0.01298273627</v>
      </c>
      <c r="AF12" s="87"/>
      <c r="AG12" s="124"/>
      <c r="AH12" s="21">
        <v>9.0</v>
      </c>
      <c r="AI12" s="128">
        <f t="shared" si="20"/>
        <v>185114</v>
      </c>
      <c r="AJ12" s="182">
        <v>97391.0</v>
      </c>
      <c r="AK12" s="182">
        <v>87723.0</v>
      </c>
      <c r="AL12" s="197">
        <v>0.0</v>
      </c>
      <c r="AM12" s="128">
        <v>122774.0</v>
      </c>
      <c r="AN12" s="138">
        <v>113594.0</v>
      </c>
      <c r="AO12" s="128"/>
      <c r="AP12" s="138"/>
      <c r="AQ12" s="109">
        <f t="shared" si="21"/>
        <v>-4.267580539</v>
      </c>
      <c r="AR12" s="198">
        <v>260056.0</v>
      </c>
      <c r="AS12" s="182">
        <v>124550.0</v>
      </c>
      <c r="AT12" s="182">
        <v>131115.0</v>
      </c>
      <c r="AU12" s="132">
        <f t="shared" si="37"/>
        <v>-3.248425992</v>
      </c>
      <c r="AV12" s="128">
        <v>123079.0</v>
      </c>
      <c r="AW12" s="130">
        <v>131208.0</v>
      </c>
      <c r="AX12" s="132">
        <f t="shared" si="38"/>
        <v>-5.286735085</v>
      </c>
      <c r="AY12" s="42">
        <v>710224.0</v>
      </c>
      <c r="AZ12" s="44">
        <v>361485.0</v>
      </c>
      <c r="BA12" s="44">
        <v>14687.0</v>
      </c>
      <c r="BB12" s="44">
        <v>147846.0</v>
      </c>
      <c r="BC12" s="44">
        <v>11190.0</v>
      </c>
      <c r="BD12" s="44">
        <v>162087.0</v>
      </c>
      <c r="BE12" s="71">
        <v>12929.0</v>
      </c>
      <c r="BF12" s="42">
        <v>522309.0</v>
      </c>
      <c r="BG12" s="44">
        <v>293758.0</v>
      </c>
      <c r="BH12" s="44">
        <v>11113.0</v>
      </c>
      <c r="BI12" s="44">
        <v>94295.0</v>
      </c>
      <c r="BJ12" s="44">
        <v>9180.0</v>
      </c>
      <c r="BK12" s="44">
        <v>107182.0</v>
      </c>
      <c r="BL12" s="71">
        <v>6781.0</v>
      </c>
      <c r="BM12" s="186"/>
      <c r="BN12" s="186"/>
      <c r="BO12" s="214" t="s">
        <v>248</v>
      </c>
      <c r="BP12" s="87">
        <f t="shared" si="22"/>
        <v>0.612109283</v>
      </c>
      <c r="BQ12" s="89">
        <f t="shared" si="23"/>
        <v>0.1374394888</v>
      </c>
      <c r="BR12" s="89">
        <f t="shared" si="24"/>
        <v>0.2107389547</v>
      </c>
      <c r="BS12" s="89">
        <f t="shared" si="25"/>
        <v>0.02411413645</v>
      </c>
      <c r="BT12" s="89">
        <f t="shared" si="26"/>
        <v>0.002505456973</v>
      </c>
      <c r="BU12" s="124">
        <f t="shared" si="27"/>
        <v>0.01309268008</v>
      </c>
      <c r="BV12" s="87">
        <f t="shared" si="28"/>
        <v>0.5044225214</v>
      </c>
      <c r="BW12" s="89">
        <f t="shared" si="29"/>
        <v>0.4955774786</v>
      </c>
      <c r="BX12" s="71" t="str">
        <f t="shared" si="39"/>
        <v>R+</v>
      </c>
      <c r="BY12" s="200">
        <f t="shared" si="40"/>
        <v>1.522267178</v>
      </c>
      <c r="BZ12" s="87">
        <f t="shared" si="41"/>
        <v>0.5002110576</v>
      </c>
      <c r="CA12" s="124">
        <f t="shared" si="42"/>
        <v>0.4997889424</v>
      </c>
      <c r="CB12" s="189"/>
      <c r="CC12" s="164">
        <f t="shared" si="43"/>
        <v>-1.522267178</v>
      </c>
      <c r="CD12" s="56"/>
      <c r="CE12" s="56"/>
      <c r="CF12" s="58"/>
      <c r="CG12" s="44">
        <v>9.0</v>
      </c>
      <c r="CH12" s="42">
        <v>1.880131E7</v>
      </c>
      <c r="CI12" s="44">
        <v>1.0884549E7</v>
      </c>
      <c r="CJ12" s="44">
        <v>2851095.0</v>
      </c>
      <c r="CK12" s="44">
        <v>4223134.0</v>
      </c>
      <c r="CL12" s="44">
        <v>454937.0</v>
      </c>
      <c r="CM12" s="44">
        <v>47264.0</v>
      </c>
      <c r="CN12" s="44">
        <v>339466.0</v>
      </c>
      <c r="CO12" s="42">
        <v>1.4798498E7</v>
      </c>
      <c r="CP12" s="44">
        <v>9058298.0</v>
      </c>
      <c r="CQ12" s="44">
        <v>2033898.0</v>
      </c>
      <c r="CR12" s="44">
        <v>3118620.0</v>
      </c>
      <c r="CS12" s="44">
        <v>356853.0</v>
      </c>
      <c r="CT12" s="44">
        <v>37077.0</v>
      </c>
      <c r="CU12" s="44">
        <v>193752.0</v>
      </c>
      <c r="CV12" s="152">
        <v>4237756.0</v>
      </c>
      <c r="CW12" s="190">
        <v>4163447.0</v>
      </c>
      <c r="CX12" s="192">
        <v>0.5002110576294239</v>
      </c>
      <c r="CY12" s="194">
        <v>0.49978894237057614</v>
      </c>
    </row>
    <row r="13" ht="15.0" customHeight="1">
      <c r="A13" s="139" t="s">
        <v>356</v>
      </c>
      <c r="B13" s="140" t="s">
        <v>357</v>
      </c>
      <c r="C13" s="72" t="s">
        <v>214</v>
      </c>
      <c r="D13" s="74" t="s">
        <v>358</v>
      </c>
      <c r="E13" s="69" t="s">
        <v>359</v>
      </c>
      <c r="F13" s="71" t="s">
        <v>360</v>
      </c>
      <c r="G13" s="73">
        <v>1966.0</v>
      </c>
      <c r="H13" s="75" t="s">
        <v>78</v>
      </c>
      <c r="I13" s="73">
        <v>2014.0</v>
      </c>
      <c r="J13" s="87">
        <f t="shared" si="4"/>
        <v>0.4993959453</v>
      </c>
      <c r="K13" s="89">
        <f t="shared" si="5"/>
        <v>0.5001299287</v>
      </c>
      <c r="L13" s="42" t="str">
        <f t="shared" si="31"/>
        <v>R+</v>
      </c>
      <c r="M13" s="91">
        <f t="shared" si="32"/>
        <v>3.459518111</v>
      </c>
      <c r="N13" s="87">
        <f t="shared" si="6"/>
        <v>0.4920489992</v>
      </c>
      <c r="O13" s="89">
        <f t="shared" si="7"/>
        <v>0.5079510008</v>
      </c>
      <c r="P13" s="44" t="str">
        <f t="shared" si="33"/>
        <v>R+</v>
      </c>
      <c r="Q13" s="91">
        <f t="shared" si="34"/>
        <v>2.759619396</v>
      </c>
      <c r="R13" s="87">
        <f t="shared" si="8"/>
        <v>0.4952892746</v>
      </c>
      <c r="S13" s="89">
        <f t="shared" si="9"/>
        <v>0.5047107254</v>
      </c>
      <c r="T13" s="44" t="str">
        <f t="shared" si="35"/>
        <v>R+</v>
      </c>
      <c r="U13" s="91">
        <f t="shared" si="36"/>
        <v>4.159416826</v>
      </c>
      <c r="V13" s="87">
        <f t="shared" si="10"/>
        <v>0.4996328342</v>
      </c>
      <c r="W13" s="124">
        <f t="shared" si="11"/>
        <v>0.5003671658</v>
      </c>
      <c r="X13" s="87">
        <f t="shared" si="12"/>
        <v>0.5041988625</v>
      </c>
      <c r="Y13" s="124">
        <f t="shared" si="13"/>
        <v>0.4958011375</v>
      </c>
      <c r="Z13" s="87">
        <f t="shared" si="14"/>
        <v>0.6924525125</v>
      </c>
      <c r="AA13" s="89">
        <f t="shared" si="15"/>
        <v>0.03473162658</v>
      </c>
      <c r="AB13" s="89">
        <f t="shared" si="16"/>
        <v>0.2174268968</v>
      </c>
      <c r="AC13" s="89">
        <f t="shared" si="17"/>
        <v>0.02988972722</v>
      </c>
      <c r="AD13" s="89">
        <f t="shared" si="18"/>
        <v>0.008775606715</v>
      </c>
      <c r="AE13" s="89">
        <f t="shared" si="19"/>
        <v>0.01672363019</v>
      </c>
      <c r="AF13" s="87"/>
      <c r="AG13" s="124"/>
      <c r="AH13" s="21">
        <v>10.0</v>
      </c>
      <c r="AI13" s="128">
        <f t="shared" si="20"/>
        <v>219351</v>
      </c>
      <c r="AJ13" s="182">
        <v>109543.0</v>
      </c>
      <c r="AK13" s="182">
        <v>109704.0</v>
      </c>
      <c r="AL13" s="183">
        <v>104.0</v>
      </c>
      <c r="AM13" s="128">
        <v>147338.0</v>
      </c>
      <c r="AN13" s="138">
        <v>144884.0</v>
      </c>
      <c r="AO13" s="128"/>
      <c r="AP13" s="138"/>
      <c r="AQ13" s="109">
        <f t="shared" si="21"/>
        <v>-3.459518111</v>
      </c>
      <c r="AR13" s="198">
        <v>299691.0</v>
      </c>
      <c r="AS13" s="182">
        <v>144966.0</v>
      </c>
      <c r="AT13" s="182">
        <v>149651.0</v>
      </c>
      <c r="AU13" s="132">
        <f t="shared" si="37"/>
        <v>-2.759619396</v>
      </c>
      <c r="AV13" s="128">
        <v>150877.0</v>
      </c>
      <c r="AW13" s="130">
        <v>153747.0</v>
      </c>
      <c r="AX13" s="132">
        <f t="shared" si="38"/>
        <v>-4.159416826</v>
      </c>
      <c r="AY13" s="42">
        <v>710224.0</v>
      </c>
      <c r="AZ13" s="44">
        <v>457249.0</v>
      </c>
      <c r="BA13" s="44">
        <v>25861.0</v>
      </c>
      <c r="BB13" s="44">
        <v>183537.0</v>
      </c>
      <c r="BC13" s="44">
        <v>20664.0</v>
      </c>
      <c r="BD13" s="44">
        <v>6472.0</v>
      </c>
      <c r="BE13" s="71">
        <v>16441.0</v>
      </c>
      <c r="BF13" s="42">
        <v>558252.0</v>
      </c>
      <c r="BG13" s="44">
        <v>386563.0</v>
      </c>
      <c r="BH13" s="44">
        <v>19389.0</v>
      </c>
      <c r="BI13" s="44">
        <v>121379.0</v>
      </c>
      <c r="BJ13" s="44">
        <v>16686.0</v>
      </c>
      <c r="BK13" s="44">
        <v>4899.0</v>
      </c>
      <c r="BL13" s="71">
        <v>9336.0</v>
      </c>
      <c r="BM13" s="186"/>
      <c r="BN13" s="186"/>
      <c r="BO13" s="215" t="s">
        <v>263</v>
      </c>
      <c r="BP13" s="87">
        <f t="shared" si="22"/>
        <v>0.5895573172</v>
      </c>
      <c r="BQ13" s="89">
        <f t="shared" si="23"/>
        <v>0.288065162</v>
      </c>
      <c r="BR13" s="89">
        <f t="shared" si="24"/>
        <v>0.07490195038</v>
      </c>
      <c r="BS13" s="89">
        <f t="shared" si="25"/>
        <v>0.03305442767</v>
      </c>
      <c r="BT13" s="89">
        <f t="shared" si="26"/>
        <v>0.002268450651</v>
      </c>
      <c r="BU13" s="124">
        <f t="shared" si="27"/>
        <v>0.01215269213</v>
      </c>
      <c r="BV13" s="87">
        <f t="shared" si="28"/>
        <v>0.460433509</v>
      </c>
      <c r="BW13" s="89">
        <f t="shared" si="29"/>
        <v>0.539566491</v>
      </c>
      <c r="BX13" s="71" t="str">
        <f t="shared" si="39"/>
        <v>R+</v>
      </c>
      <c r="BY13" s="200">
        <f t="shared" si="40"/>
        <v>5.921168415</v>
      </c>
      <c r="BZ13" s="87">
        <f t="shared" si="41"/>
        <v>0.4409590513</v>
      </c>
      <c r="CA13" s="124">
        <f t="shared" si="42"/>
        <v>0.5590409487</v>
      </c>
      <c r="CB13" s="189"/>
      <c r="CC13" s="164">
        <f t="shared" si="43"/>
        <v>-5.921168415</v>
      </c>
      <c r="CD13" s="56"/>
      <c r="CE13" s="56"/>
      <c r="CF13" s="58"/>
      <c r="CG13" s="44">
        <v>10.0</v>
      </c>
      <c r="CH13" s="42">
        <v>9687653.0</v>
      </c>
      <c r="CI13" s="44">
        <v>5413920.0</v>
      </c>
      <c r="CJ13" s="44">
        <v>2910800.0</v>
      </c>
      <c r="CK13" s="44">
        <v>853689.0</v>
      </c>
      <c r="CL13" s="44">
        <v>316844.0</v>
      </c>
      <c r="CM13" s="44">
        <v>21279.0</v>
      </c>
      <c r="CN13" s="44">
        <v>171121.0</v>
      </c>
      <c r="CO13" s="42">
        <v>7196101.0</v>
      </c>
      <c r="CP13" s="44">
        <v>4242514.0</v>
      </c>
      <c r="CQ13" s="44">
        <v>2072946.0</v>
      </c>
      <c r="CR13" s="44">
        <v>539002.0</v>
      </c>
      <c r="CS13" s="44">
        <v>237863.0</v>
      </c>
      <c r="CT13" s="44">
        <v>16324.0</v>
      </c>
      <c r="CU13" s="44">
        <v>87452.0</v>
      </c>
      <c r="CV13" s="152">
        <v>1773827.0</v>
      </c>
      <c r="CW13" s="190">
        <v>2078688.0</v>
      </c>
      <c r="CX13" s="192">
        <v>0.44095905129158586</v>
      </c>
      <c r="CY13" s="194">
        <v>0.5590409487084141</v>
      </c>
    </row>
    <row r="14" ht="15.0" customHeight="1">
      <c r="A14" s="176" t="s">
        <v>375</v>
      </c>
      <c r="B14" s="178" t="s">
        <v>376</v>
      </c>
      <c r="C14" s="65" t="s">
        <v>377</v>
      </c>
      <c r="D14" s="67" t="s">
        <v>378</v>
      </c>
      <c r="E14" s="69" t="s">
        <v>379</v>
      </c>
      <c r="F14" s="71" t="s">
        <v>380</v>
      </c>
      <c r="G14" s="73">
        <v>1948.0</v>
      </c>
      <c r="H14" s="75" t="s">
        <v>110</v>
      </c>
      <c r="I14" s="73">
        <v>2002.0</v>
      </c>
      <c r="J14" s="87">
        <f t="shared" si="4"/>
        <v>0.5572451833</v>
      </c>
      <c r="K14" s="89">
        <f t="shared" si="5"/>
        <v>0.442266442</v>
      </c>
      <c r="L14" s="42" t="str">
        <f t="shared" si="31"/>
        <v>D+</v>
      </c>
      <c r="M14" s="180">
        <f t="shared" si="32"/>
        <v>7.808856095</v>
      </c>
      <c r="N14" s="87">
        <f t="shared" si="6"/>
        <v>0.6244953665</v>
      </c>
      <c r="O14" s="89">
        <f t="shared" si="7"/>
        <v>0.3755046335</v>
      </c>
      <c r="P14" s="44" t="str">
        <f t="shared" si="33"/>
        <v>D+</v>
      </c>
      <c r="Q14" s="180">
        <f t="shared" si="34"/>
        <v>10.48501734</v>
      </c>
      <c r="R14" s="87">
        <f t="shared" si="8"/>
        <v>0.5882103914</v>
      </c>
      <c r="S14" s="89">
        <f t="shared" si="9"/>
        <v>0.4117896086</v>
      </c>
      <c r="T14" s="44" t="str">
        <f t="shared" si="35"/>
        <v>D+</v>
      </c>
      <c r="U14" s="180">
        <f t="shared" si="36"/>
        <v>5.132694852</v>
      </c>
      <c r="V14" s="87">
        <f t="shared" si="10"/>
        <v>0.5575174607</v>
      </c>
      <c r="W14" s="124">
        <f t="shared" si="11"/>
        <v>0.4424825393</v>
      </c>
      <c r="X14" s="87">
        <f t="shared" si="12"/>
        <v>0.6111052498</v>
      </c>
      <c r="Y14" s="124">
        <f t="shared" si="13"/>
        <v>0.3888947502</v>
      </c>
      <c r="Z14" s="87">
        <f t="shared" si="14"/>
        <v>0.3455699025</v>
      </c>
      <c r="AA14" s="89">
        <f t="shared" si="15"/>
        <v>0.03905830921</v>
      </c>
      <c r="AB14" s="89">
        <f t="shared" si="16"/>
        <v>0.5517104208</v>
      </c>
      <c r="AC14" s="89">
        <f t="shared" si="17"/>
        <v>0.02093248926</v>
      </c>
      <c r="AD14" s="89">
        <f t="shared" si="18"/>
        <v>0.03074277288</v>
      </c>
      <c r="AE14" s="89">
        <f t="shared" si="19"/>
        <v>0.01198610528</v>
      </c>
      <c r="AF14" s="87"/>
      <c r="AG14" s="124"/>
      <c r="AH14" s="21">
        <v>11.0</v>
      </c>
      <c r="AI14" s="128">
        <f t="shared" si="20"/>
        <v>104428</v>
      </c>
      <c r="AJ14" s="182">
        <v>58192.0</v>
      </c>
      <c r="AK14" s="182">
        <v>46185.0</v>
      </c>
      <c r="AL14" s="197">
        <v>51.0</v>
      </c>
      <c r="AM14" s="128">
        <v>98468.0</v>
      </c>
      <c r="AN14" s="138">
        <v>62663.0</v>
      </c>
      <c r="AO14" s="128"/>
      <c r="AP14" s="138"/>
      <c r="AQ14" s="109">
        <f t="shared" si="21"/>
        <v>7.808856095</v>
      </c>
      <c r="AR14" s="198">
        <v>177248.0</v>
      </c>
      <c r="AS14" s="182">
        <v>108902.0</v>
      </c>
      <c r="AT14" s="182">
        <v>65482.0</v>
      </c>
      <c r="AU14" s="132">
        <f t="shared" si="37"/>
        <v>10.48501734</v>
      </c>
      <c r="AV14" s="128">
        <v>102818.0</v>
      </c>
      <c r="AW14" s="130">
        <v>71980.0</v>
      </c>
      <c r="AX14" s="132">
        <f t="shared" si="38"/>
        <v>5.132694852</v>
      </c>
      <c r="AY14" s="42">
        <v>710224.0</v>
      </c>
      <c r="AZ14" s="44">
        <v>206608.0</v>
      </c>
      <c r="BA14" s="44">
        <v>27375.0</v>
      </c>
      <c r="BB14" s="44">
        <v>430398.0</v>
      </c>
      <c r="BC14" s="44">
        <v>12954.0</v>
      </c>
      <c r="BD14" s="44">
        <v>22441.0</v>
      </c>
      <c r="BE14" s="71">
        <v>10448.0</v>
      </c>
      <c r="BF14" s="42">
        <v>497743.0</v>
      </c>
      <c r="BG14" s="44">
        <v>172005.0</v>
      </c>
      <c r="BH14" s="44">
        <v>19441.0</v>
      </c>
      <c r="BI14" s="44">
        <v>274610.0</v>
      </c>
      <c r="BJ14" s="44">
        <v>10419.0</v>
      </c>
      <c r="BK14" s="44">
        <v>15302.0</v>
      </c>
      <c r="BL14" s="71">
        <v>5966.0</v>
      </c>
      <c r="BM14" s="186"/>
      <c r="BN14" s="186"/>
      <c r="BO14" s="216" t="s">
        <v>280</v>
      </c>
      <c r="BP14" s="87">
        <f t="shared" si="22"/>
        <v>0.255120054</v>
      </c>
      <c r="BQ14" s="89">
        <f t="shared" si="23"/>
        <v>0.0148246588</v>
      </c>
      <c r="BR14" s="89">
        <f t="shared" si="24"/>
        <v>0.0715335694</v>
      </c>
      <c r="BS14" s="89">
        <f t="shared" si="25"/>
        <v>0.4971845264</v>
      </c>
      <c r="BT14" s="89">
        <f t="shared" si="26"/>
        <v>0.002198804903</v>
      </c>
      <c r="BU14" s="124">
        <f t="shared" si="27"/>
        <v>0.1591383865</v>
      </c>
      <c r="BV14" s="87">
        <f t="shared" si="28"/>
        <v>0.717038485</v>
      </c>
      <c r="BW14" s="89">
        <f t="shared" si="29"/>
        <v>0.282961515</v>
      </c>
      <c r="BX14" s="71" t="str">
        <f t="shared" si="39"/>
        <v>D+</v>
      </c>
      <c r="BY14" s="207">
        <f t="shared" si="40"/>
        <v>19.73932918</v>
      </c>
      <c r="BZ14" s="87">
        <f t="shared" si="41"/>
        <v>0.6535682425</v>
      </c>
      <c r="CA14" s="124">
        <f t="shared" si="42"/>
        <v>0.3464317575</v>
      </c>
      <c r="CB14" s="189"/>
      <c r="CC14" s="164">
        <f t="shared" si="43"/>
        <v>19.73932918</v>
      </c>
      <c r="CD14" s="56"/>
      <c r="CE14" s="56"/>
      <c r="CF14" s="58"/>
      <c r="CG14" s="44">
        <v>11.0</v>
      </c>
      <c r="CH14" s="42">
        <v>1360301.0</v>
      </c>
      <c r="CI14" s="44">
        <v>309343.0</v>
      </c>
      <c r="CJ14" s="44">
        <v>19904.0</v>
      </c>
      <c r="CK14" s="44">
        <v>120842.0</v>
      </c>
      <c r="CL14" s="44">
        <v>641516.0</v>
      </c>
      <c r="CM14" s="44">
        <v>2823.0</v>
      </c>
      <c r="CN14" s="44">
        <v>265873.0</v>
      </c>
      <c r="CO14" s="42">
        <v>1056483.0</v>
      </c>
      <c r="CP14" s="44">
        <v>269530.0</v>
      </c>
      <c r="CQ14" s="44">
        <v>15662.0</v>
      </c>
      <c r="CR14" s="44">
        <v>75574.0</v>
      </c>
      <c r="CS14" s="44">
        <v>525267.0</v>
      </c>
      <c r="CT14" s="44">
        <v>2323.0</v>
      </c>
      <c r="CU14" s="44">
        <v>168127.0</v>
      </c>
      <c r="CV14" s="152">
        <v>306658.0</v>
      </c>
      <c r="CW14" s="190">
        <v>121015.0</v>
      </c>
      <c r="CX14" s="192">
        <v>0.6535682424594051</v>
      </c>
      <c r="CY14" s="194">
        <v>0.34643175754059485</v>
      </c>
    </row>
    <row r="15" ht="15.0" customHeight="1">
      <c r="A15" s="139" t="s">
        <v>385</v>
      </c>
      <c r="B15" s="140" t="s">
        <v>386</v>
      </c>
      <c r="C15" s="72" t="s">
        <v>382</v>
      </c>
      <c r="D15" s="74" t="s">
        <v>387</v>
      </c>
      <c r="E15" s="69" t="s">
        <v>388</v>
      </c>
      <c r="F15" s="71" t="s">
        <v>389</v>
      </c>
      <c r="G15" s="73">
        <v>1958.0</v>
      </c>
      <c r="H15" s="75" t="s">
        <v>110</v>
      </c>
      <c r="I15" s="73">
        <v>2010.0</v>
      </c>
      <c r="J15" s="87">
        <f t="shared" si="4"/>
        <v>0.2579019175</v>
      </c>
      <c r="K15" s="89">
        <f t="shared" si="5"/>
        <v>0.6996272384</v>
      </c>
      <c r="L15" s="42" t="str">
        <f t="shared" si="31"/>
        <v>R+</v>
      </c>
      <c r="M15" s="91">
        <f t="shared" si="32"/>
        <v>19.59301111</v>
      </c>
      <c r="N15" s="87">
        <f t="shared" si="6"/>
        <v>0.3158083724</v>
      </c>
      <c r="O15" s="89">
        <f t="shared" si="7"/>
        <v>0.6841916276</v>
      </c>
      <c r="P15" s="44" t="str">
        <f t="shared" si="33"/>
        <v>R+</v>
      </c>
      <c r="Q15" s="91">
        <f t="shared" si="34"/>
        <v>20.38368208</v>
      </c>
      <c r="R15" s="87">
        <f t="shared" si="8"/>
        <v>0.3488600415</v>
      </c>
      <c r="S15" s="89">
        <f t="shared" si="9"/>
        <v>0.6511399585</v>
      </c>
      <c r="T15" s="44" t="str">
        <f t="shared" si="35"/>
        <v>R+</v>
      </c>
      <c r="U15" s="91">
        <f t="shared" si="36"/>
        <v>18.80234015</v>
      </c>
      <c r="V15" s="87">
        <f t="shared" si="10"/>
        <v>0.2693410596</v>
      </c>
      <c r="W15" s="124">
        <f t="shared" si="11"/>
        <v>0.7306589404</v>
      </c>
      <c r="X15" s="87">
        <f t="shared" si="12"/>
        <v>0.297999233</v>
      </c>
      <c r="Y15" s="124">
        <f t="shared" si="13"/>
        <v>0.702000767</v>
      </c>
      <c r="Z15" s="87">
        <f t="shared" si="14"/>
        <v>0.7973446349</v>
      </c>
      <c r="AA15" s="89">
        <f t="shared" si="15"/>
        <v>0.01459965527</v>
      </c>
      <c r="AB15" s="89">
        <f t="shared" si="16"/>
        <v>0.1452183118</v>
      </c>
      <c r="AC15" s="89">
        <f t="shared" si="17"/>
        <v>0.01197376627</v>
      </c>
      <c r="AD15" s="89">
        <f t="shared" si="18"/>
        <v>0.01823563984</v>
      </c>
      <c r="AE15" s="89">
        <f t="shared" si="19"/>
        <v>0.01262799187</v>
      </c>
      <c r="AF15" s="87"/>
      <c r="AG15" s="124"/>
      <c r="AH15" s="21">
        <v>12.0</v>
      </c>
      <c r="AI15" s="128">
        <f t="shared" si="20"/>
        <v>175179</v>
      </c>
      <c r="AJ15" s="182">
        <v>45179.0</v>
      </c>
      <c r="AK15" s="182">
        <v>122560.0</v>
      </c>
      <c r="AL15" s="183">
        <v>7440.0</v>
      </c>
      <c r="AM15" s="128">
        <v>69154.0</v>
      </c>
      <c r="AN15" s="138">
        <v>162907.0</v>
      </c>
      <c r="AO15" s="128"/>
      <c r="AP15" s="138"/>
      <c r="AQ15" s="109">
        <f t="shared" si="21"/>
        <v>-19.59301111</v>
      </c>
      <c r="AR15" s="198">
        <v>258046.0</v>
      </c>
      <c r="AS15" s="182">
        <v>80035.0</v>
      </c>
      <c r="AT15" s="182">
        <v>173394.0</v>
      </c>
      <c r="AU15" s="132">
        <f t="shared" si="37"/>
        <v>-20.38368208</v>
      </c>
      <c r="AV15" s="128">
        <v>86346.0</v>
      </c>
      <c r="AW15" s="130">
        <v>161163.0</v>
      </c>
      <c r="AX15" s="132">
        <f t="shared" si="38"/>
        <v>-18.80234015</v>
      </c>
      <c r="AY15" s="42">
        <v>710224.0</v>
      </c>
      <c r="AZ15" s="44">
        <v>538609.0</v>
      </c>
      <c r="BA15" s="44">
        <v>11065.0</v>
      </c>
      <c r="BB15" s="44">
        <v>127216.0</v>
      </c>
      <c r="BC15" s="44">
        <v>8356.0</v>
      </c>
      <c r="BD15" s="44">
        <v>12667.0</v>
      </c>
      <c r="BE15" s="71">
        <v>12311.0</v>
      </c>
      <c r="BF15" s="42">
        <v>556383.0</v>
      </c>
      <c r="BG15" s="44">
        <v>443629.0</v>
      </c>
      <c r="BH15" s="44">
        <v>8123.0</v>
      </c>
      <c r="BI15" s="44">
        <v>80797.0</v>
      </c>
      <c r="BJ15" s="44">
        <v>6662.0</v>
      </c>
      <c r="BK15" s="44">
        <v>10146.0</v>
      </c>
      <c r="BL15" s="71">
        <v>7026.0</v>
      </c>
      <c r="BM15" s="186"/>
      <c r="BN15" s="186"/>
      <c r="BO15" s="217" t="s">
        <v>302</v>
      </c>
      <c r="BP15" s="87">
        <f t="shared" si="22"/>
        <v>0.8665088581</v>
      </c>
      <c r="BQ15" s="89">
        <f t="shared" si="23"/>
        <v>0.004969653319</v>
      </c>
      <c r="BR15" s="89">
        <f t="shared" si="24"/>
        <v>0.09028115695</v>
      </c>
      <c r="BS15" s="89">
        <f t="shared" si="25"/>
        <v>0.01381542542</v>
      </c>
      <c r="BT15" s="89">
        <f t="shared" si="26"/>
        <v>0.01105304301</v>
      </c>
      <c r="BU15" s="124">
        <f t="shared" si="27"/>
        <v>0.01337186322</v>
      </c>
      <c r="BV15" s="87">
        <f t="shared" si="28"/>
        <v>0.3357861316</v>
      </c>
      <c r="BW15" s="89">
        <f t="shared" si="29"/>
        <v>0.6642138684</v>
      </c>
      <c r="BX15" s="71" t="str">
        <f t="shared" si="39"/>
        <v>R+</v>
      </c>
      <c r="BY15" s="200">
        <f t="shared" si="40"/>
        <v>18.38590616</v>
      </c>
      <c r="BZ15" s="87">
        <f t="shared" si="41"/>
        <v>0.307430594</v>
      </c>
      <c r="CA15" s="124">
        <f t="shared" si="42"/>
        <v>0.692569406</v>
      </c>
      <c r="CB15" s="189"/>
      <c r="CC15" s="164">
        <f t="shared" si="43"/>
        <v>-18.38590616</v>
      </c>
      <c r="CD15" s="56"/>
      <c r="CE15" s="56"/>
      <c r="CF15" s="58"/>
      <c r="CG15" s="44">
        <v>12.0</v>
      </c>
      <c r="CH15" s="42">
        <v>1567582.0</v>
      </c>
      <c r="CI15" s="44">
        <v>1316243.0</v>
      </c>
      <c r="CJ15" s="44">
        <v>8875.0</v>
      </c>
      <c r="CK15" s="44">
        <v>175901.0</v>
      </c>
      <c r="CL15" s="44">
        <v>20682.0</v>
      </c>
      <c r="CM15" s="44">
        <v>17556.0</v>
      </c>
      <c r="CN15" s="44">
        <v>28325.0</v>
      </c>
      <c r="CO15" s="42">
        <v>1138510.0</v>
      </c>
      <c r="CP15" s="44">
        <v>986529.0</v>
      </c>
      <c r="CQ15" s="44">
        <v>5658.0</v>
      </c>
      <c r="CR15" s="44">
        <v>102786.0</v>
      </c>
      <c r="CS15" s="44">
        <v>15729.0</v>
      </c>
      <c r="CT15" s="44">
        <v>12584.0</v>
      </c>
      <c r="CU15" s="44">
        <v>15224.0</v>
      </c>
      <c r="CV15" s="152">
        <v>212787.0</v>
      </c>
      <c r="CW15" s="190">
        <v>420911.0</v>
      </c>
      <c r="CX15" s="192">
        <v>0.30743059403404366</v>
      </c>
      <c r="CY15" s="194">
        <v>0.6925694059659564</v>
      </c>
    </row>
    <row r="16" ht="15.0" customHeight="1">
      <c r="A16" s="176" t="s">
        <v>397</v>
      </c>
      <c r="B16" s="178" t="s">
        <v>398</v>
      </c>
      <c r="C16" s="72" t="s">
        <v>399</v>
      </c>
      <c r="D16" s="74" t="s">
        <v>400</v>
      </c>
      <c r="E16" s="69" t="s">
        <v>401</v>
      </c>
      <c r="F16" s="71" t="s">
        <v>402</v>
      </c>
      <c r="G16" s="73">
        <v>1958.0</v>
      </c>
      <c r="H16" s="75" t="s">
        <v>151</v>
      </c>
      <c r="I16" s="21" t="s">
        <v>403</v>
      </c>
      <c r="J16" s="87">
        <f t="shared" si="4"/>
        <v>0.3042186969</v>
      </c>
      <c r="K16" s="89">
        <f t="shared" si="5"/>
        <v>0.6957813031</v>
      </c>
      <c r="L16" s="42" t="str">
        <f t="shared" si="31"/>
        <v>R+</v>
      </c>
      <c r="M16" s="91">
        <f t="shared" si="32"/>
        <v>16.91327979</v>
      </c>
      <c r="N16" s="87">
        <f t="shared" si="6"/>
        <v>0.351474127</v>
      </c>
      <c r="O16" s="89">
        <f t="shared" si="7"/>
        <v>0.648525873</v>
      </c>
      <c r="P16" s="44" t="str">
        <f t="shared" si="33"/>
        <v>R+</v>
      </c>
      <c r="Q16" s="91">
        <f t="shared" si="34"/>
        <v>16.81710661</v>
      </c>
      <c r="R16" s="87">
        <f t="shared" si="8"/>
        <v>0.3667889132</v>
      </c>
      <c r="S16" s="89">
        <f t="shared" si="9"/>
        <v>0.6332110868</v>
      </c>
      <c r="T16" s="44" t="str">
        <f t="shared" si="35"/>
        <v>R+</v>
      </c>
      <c r="U16" s="91">
        <f t="shared" si="36"/>
        <v>17.00945297</v>
      </c>
      <c r="V16" s="87">
        <f t="shared" si="10"/>
        <v>0.3042186969</v>
      </c>
      <c r="W16" s="124">
        <f t="shared" si="11"/>
        <v>0.6957813031</v>
      </c>
      <c r="X16" s="87">
        <f t="shared" si="12"/>
        <v>0.3280939284</v>
      </c>
      <c r="Y16" s="124">
        <f t="shared" si="13"/>
        <v>0.6719060716</v>
      </c>
      <c r="Z16" s="87">
        <f t="shared" si="14"/>
        <v>0.7681886681</v>
      </c>
      <c r="AA16" s="89">
        <f t="shared" si="15"/>
        <v>0.0275683653</v>
      </c>
      <c r="AB16" s="89">
        <f t="shared" si="16"/>
        <v>0.139656843</v>
      </c>
      <c r="AC16" s="89">
        <f t="shared" si="17"/>
        <v>0.04354674886</v>
      </c>
      <c r="AD16" s="89">
        <f t="shared" si="18"/>
        <v>0.007967746904</v>
      </c>
      <c r="AE16" s="89">
        <f t="shared" si="19"/>
        <v>0.01307162784</v>
      </c>
      <c r="AF16" s="87"/>
      <c r="AG16" s="124"/>
      <c r="AH16" s="21">
        <v>13.0</v>
      </c>
      <c r="AI16" s="128">
        <f t="shared" si="20"/>
        <v>179463</v>
      </c>
      <c r="AJ16" s="182">
        <v>54596.0</v>
      </c>
      <c r="AK16" s="182">
        <v>124867.0</v>
      </c>
      <c r="AL16" s="197">
        <v>0.0</v>
      </c>
      <c r="AM16" s="128">
        <v>89589.0</v>
      </c>
      <c r="AN16" s="138">
        <v>183470.0</v>
      </c>
      <c r="AO16" s="128"/>
      <c r="AP16" s="138"/>
      <c r="AQ16" s="109">
        <f t="shared" si="21"/>
        <v>-16.91327979</v>
      </c>
      <c r="AR16" s="198">
        <v>293748.0</v>
      </c>
      <c r="AS16" s="182">
        <v>101511.0</v>
      </c>
      <c r="AT16" s="182">
        <v>187304.0</v>
      </c>
      <c r="AU16" s="132">
        <f t="shared" si="37"/>
        <v>-16.81710661</v>
      </c>
      <c r="AV16" s="128">
        <v>104014.0</v>
      </c>
      <c r="AW16" s="130">
        <v>179566.0</v>
      </c>
      <c r="AX16" s="132">
        <f t="shared" si="38"/>
        <v>-17.00945297</v>
      </c>
      <c r="AY16" s="42">
        <v>710224.0</v>
      </c>
      <c r="AZ16" s="44">
        <v>518678.0</v>
      </c>
      <c r="BA16" s="44">
        <v>20369.0</v>
      </c>
      <c r="BB16" s="44">
        <v>118907.0</v>
      </c>
      <c r="BC16" s="44">
        <v>31210.0</v>
      </c>
      <c r="BD16" s="44">
        <v>6041.0</v>
      </c>
      <c r="BE16" s="71">
        <v>15019.0</v>
      </c>
      <c r="BF16" s="42">
        <v>512943.0</v>
      </c>
      <c r="BG16" s="44">
        <v>394037.0</v>
      </c>
      <c r="BH16" s="44">
        <v>14141.0</v>
      </c>
      <c r="BI16" s="44">
        <v>71636.0</v>
      </c>
      <c r="BJ16" s="44">
        <v>22337.0</v>
      </c>
      <c r="BK16" s="44">
        <v>4087.0</v>
      </c>
      <c r="BL16" s="71">
        <v>6705.0</v>
      </c>
      <c r="BM16" s="186"/>
      <c r="BN16" s="186"/>
      <c r="BO16" s="220" t="s">
        <v>316</v>
      </c>
      <c r="BP16" s="87">
        <f t="shared" si="22"/>
        <v>0.6710886503</v>
      </c>
      <c r="BQ16" s="89">
        <f t="shared" si="23"/>
        <v>0.1357746103</v>
      </c>
      <c r="BR16" s="89">
        <f t="shared" si="24"/>
        <v>0.1344537772</v>
      </c>
      <c r="BS16" s="89">
        <f t="shared" si="25"/>
        <v>0.0467775291</v>
      </c>
      <c r="BT16" s="89">
        <f t="shared" si="26"/>
        <v>0.001489055299</v>
      </c>
      <c r="BU16" s="124">
        <f t="shared" si="27"/>
        <v>0.01041637784</v>
      </c>
      <c r="BV16" s="87">
        <f t="shared" si="28"/>
        <v>0.5857752339</v>
      </c>
      <c r="BW16" s="89">
        <f t="shared" si="29"/>
        <v>0.4142247661</v>
      </c>
      <c r="BX16" s="71" t="str">
        <f t="shared" si="39"/>
        <v>D+</v>
      </c>
      <c r="BY16" s="207">
        <f t="shared" si="40"/>
        <v>6.613004075</v>
      </c>
      <c r="BZ16" s="87">
        <f t="shared" si="41"/>
        <v>0.6272167797</v>
      </c>
      <c r="CA16" s="124">
        <f t="shared" si="42"/>
        <v>0.3727832203</v>
      </c>
      <c r="CB16" s="189"/>
      <c r="CC16" s="164">
        <f t="shared" si="43"/>
        <v>6.613004075</v>
      </c>
      <c r="CD16" s="56"/>
      <c r="CE16" s="56"/>
      <c r="CF16" s="58"/>
      <c r="CG16" s="44">
        <v>13.0</v>
      </c>
      <c r="CH16" s="42">
        <v>1.2830632E7</v>
      </c>
      <c r="CI16" s="44">
        <v>8167753.0</v>
      </c>
      <c r="CJ16" s="44">
        <v>1832924.0</v>
      </c>
      <c r="CK16" s="44">
        <v>2027578.0</v>
      </c>
      <c r="CL16" s="44">
        <v>583563.0</v>
      </c>
      <c r="CM16" s="44">
        <v>18849.0</v>
      </c>
      <c r="CN16" s="44">
        <v>199965.0</v>
      </c>
      <c r="CO16" s="42">
        <v>9701453.0</v>
      </c>
      <c r="CP16" s="44">
        <v>6510535.0</v>
      </c>
      <c r="CQ16" s="44">
        <v>1317211.0</v>
      </c>
      <c r="CR16" s="44">
        <v>1304397.0</v>
      </c>
      <c r="CS16" s="44">
        <v>453810.0</v>
      </c>
      <c r="CT16" s="44">
        <v>14446.0</v>
      </c>
      <c r="CU16" s="44">
        <v>101054.0</v>
      </c>
      <c r="CV16" s="42">
        <v>3019512.0</v>
      </c>
      <c r="CW16" s="71">
        <v>2135216.0</v>
      </c>
      <c r="CX16" s="192">
        <v>0.6272167797142054</v>
      </c>
      <c r="CY16" s="194">
        <v>0.3727832202857946</v>
      </c>
    </row>
    <row r="17" ht="15.0" customHeight="1">
      <c r="A17" s="139" t="s">
        <v>409</v>
      </c>
      <c r="B17" s="140" t="s">
        <v>410</v>
      </c>
      <c r="C17" s="72" t="s">
        <v>271</v>
      </c>
      <c r="D17" s="74" t="s">
        <v>411</v>
      </c>
      <c r="E17" s="69" t="s">
        <v>412</v>
      </c>
      <c r="F17" s="71" t="s">
        <v>413</v>
      </c>
      <c r="G17" s="73">
        <v>1962.0</v>
      </c>
      <c r="H17" s="75" t="s">
        <v>110</v>
      </c>
      <c r="I17" s="73">
        <v>2010.0</v>
      </c>
      <c r="J17" s="87">
        <f t="shared" si="4"/>
        <v>0.3513835496</v>
      </c>
      <c r="K17" s="89">
        <f t="shared" si="5"/>
        <v>0.6486164504</v>
      </c>
      <c r="L17" s="42" t="str">
        <f t="shared" si="31"/>
        <v>R+</v>
      </c>
      <c r="M17" s="91">
        <f t="shared" si="32"/>
        <v>12.26564293</v>
      </c>
      <c r="N17" s="87">
        <f t="shared" si="6"/>
        <v>0.3947494792</v>
      </c>
      <c r="O17" s="89">
        <f t="shared" si="7"/>
        <v>0.6052505208</v>
      </c>
      <c r="P17" s="44" t="str">
        <f t="shared" si="33"/>
        <v>R+</v>
      </c>
      <c r="Q17" s="91">
        <f t="shared" si="34"/>
        <v>12.48957139</v>
      </c>
      <c r="R17" s="87">
        <f t="shared" si="8"/>
        <v>0.4164662982</v>
      </c>
      <c r="S17" s="89">
        <f t="shared" si="9"/>
        <v>0.5835337018</v>
      </c>
      <c r="T17" s="44" t="str">
        <f t="shared" si="35"/>
        <v>R+</v>
      </c>
      <c r="U17" s="91">
        <f t="shared" si="36"/>
        <v>12.04171447</v>
      </c>
      <c r="V17" s="87">
        <f t="shared" si="10"/>
        <v>0.3513835496</v>
      </c>
      <c r="W17" s="124">
        <f t="shared" si="11"/>
        <v>0.6486164504</v>
      </c>
      <c r="X17" s="87">
        <f t="shared" si="12"/>
        <v>0.3521119652</v>
      </c>
      <c r="Y17" s="124">
        <f t="shared" si="13"/>
        <v>0.6478880348</v>
      </c>
      <c r="Z17" s="87">
        <f t="shared" si="14"/>
        <v>0.7917554736</v>
      </c>
      <c r="AA17" s="89">
        <f t="shared" si="15"/>
        <v>0.02254523292</v>
      </c>
      <c r="AB17" s="89">
        <f t="shared" si="16"/>
        <v>0.1227194207</v>
      </c>
      <c r="AC17" s="89">
        <f t="shared" si="17"/>
        <v>0.03594290392</v>
      </c>
      <c r="AD17" s="89">
        <f t="shared" si="18"/>
        <v>0.01384305791</v>
      </c>
      <c r="AE17" s="89">
        <f t="shared" si="19"/>
        <v>0.013193911</v>
      </c>
      <c r="AF17" s="87"/>
      <c r="AG17" s="124"/>
      <c r="AH17" s="21">
        <v>14.0</v>
      </c>
      <c r="AI17" s="128">
        <f t="shared" si="20"/>
        <v>199776</v>
      </c>
      <c r="AJ17" s="182">
        <v>70198.0</v>
      </c>
      <c r="AK17" s="182">
        <v>129578.0</v>
      </c>
      <c r="AL17" s="197">
        <v>0.0</v>
      </c>
      <c r="AM17" s="128">
        <v>97666.0</v>
      </c>
      <c r="AN17" s="138">
        <v>179706.0</v>
      </c>
      <c r="AO17" s="128"/>
      <c r="AP17" s="138"/>
      <c r="AQ17" s="109">
        <f t="shared" si="21"/>
        <v>-12.26564293</v>
      </c>
      <c r="AR17" s="198">
        <v>313417.0</v>
      </c>
      <c r="AS17" s="182">
        <v>121661.0</v>
      </c>
      <c r="AT17" s="182">
        <v>186537.0</v>
      </c>
      <c r="AU17" s="132">
        <f t="shared" si="37"/>
        <v>-12.48957139</v>
      </c>
      <c r="AV17" s="128">
        <v>130426.0</v>
      </c>
      <c r="AW17" s="130">
        <v>182747.0</v>
      </c>
      <c r="AX17" s="132">
        <f t="shared" si="38"/>
        <v>-12.04171447</v>
      </c>
      <c r="AY17" s="42">
        <v>710224.0</v>
      </c>
      <c r="AZ17" s="44">
        <v>534954.0</v>
      </c>
      <c r="BA17" s="44">
        <v>16932.0</v>
      </c>
      <c r="BB17" s="44">
        <v>107938.0</v>
      </c>
      <c r="BC17" s="44">
        <v>25771.0</v>
      </c>
      <c r="BD17" s="44">
        <v>11141.0</v>
      </c>
      <c r="BE17" s="71">
        <v>13488.0</v>
      </c>
      <c r="BF17" s="42">
        <v>554574.0</v>
      </c>
      <c r="BG17" s="44">
        <v>439087.0</v>
      </c>
      <c r="BH17" s="44">
        <v>12503.0</v>
      </c>
      <c r="BI17" s="44">
        <v>68057.0</v>
      </c>
      <c r="BJ17" s="44">
        <v>19933.0</v>
      </c>
      <c r="BK17" s="44">
        <v>7677.0</v>
      </c>
      <c r="BL17" s="71">
        <v>7317.0</v>
      </c>
      <c r="BM17" s="186"/>
      <c r="BN17" s="186"/>
      <c r="BO17" s="222" t="s">
        <v>331</v>
      </c>
      <c r="BP17" s="87">
        <f t="shared" si="22"/>
        <v>0.8403914754</v>
      </c>
      <c r="BQ17" s="89">
        <f t="shared" si="23"/>
        <v>0.08347957462</v>
      </c>
      <c r="BR17" s="89">
        <f t="shared" si="24"/>
        <v>0.04827582953</v>
      </c>
      <c r="BS17" s="89">
        <f t="shared" si="25"/>
        <v>0.01597906596</v>
      </c>
      <c r="BT17" s="89">
        <f t="shared" si="26"/>
        <v>0.002245511438</v>
      </c>
      <c r="BU17" s="124">
        <f t="shared" si="27"/>
        <v>0.009628543018</v>
      </c>
      <c r="BV17" s="87">
        <f t="shared" si="28"/>
        <v>0.4478886924</v>
      </c>
      <c r="BW17" s="89">
        <f t="shared" si="29"/>
        <v>0.5521113076</v>
      </c>
      <c r="BX17" s="71" t="str">
        <f t="shared" si="39"/>
        <v>R+</v>
      </c>
      <c r="BY17" s="200">
        <f t="shared" si="40"/>
        <v>7.175650075</v>
      </c>
      <c r="BZ17" s="87">
        <f t="shared" si="41"/>
        <v>0.4426834067</v>
      </c>
      <c r="CA17" s="124">
        <f t="shared" si="42"/>
        <v>0.5573165933</v>
      </c>
      <c r="CB17" s="189"/>
      <c r="CC17" s="164">
        <f t="shared" si="43"/>
        <v>-7.175650075</v>
      </c>
      <c r="CD17" s="56"/>
      <c r="CE17" s="56"/>
      <c r="CF17" s="58"/>
      <c r="CG17" s="58">
        <v>14.0</v>
      </c>
      <c r="CH17" s="42">
        <v>6483802.0</v>
      </c>
      <c r="CI17" s="44">
        <v>5286453.0</v>
      </c>
      <c r="CJ17" s="44">
        <v>582140.0</v>
      </c>
      <c r="CK17" s="44">
        <v>389707.0</v>
      </c>
      <c r="CL17" s="44">
        <v>103297.0</v>
      </c>
      <c r="CM17" s="44">
        <v>14165.0</v>
      </c>
      <c r="CN17" s="44">
        <v>108040.0</v>
      </c>
      <c r="CO17" s="42">
        <v>4875504.0</v>
      </c>
      <c r="CP17" s="44">
        <v>4097332.0</v>
      </c>
      <c r="CQ17" s="44">
        <v>407005.0</v>
      </c>
      <c r="CR17" s="44">
        <v>235369.0</v>
      </c>
      <c r="CS17" s="44">
        <v>77906.0</v>
      </c>
      <c r="CT17" s="44">
        <v>10948.0</v>
      </c>
      <c r="CU17" s="44">
        <v>46944.0</v>
      </c>
      <c r="CV17" s="152">
        <v>1154275.0</v>
      </c>
      <c r="CW17" s="190">
        <v>1422872.0</v>
      </c>
      <c r="CX17" s="192">
        <v>0.4426834066973673</v>
      </c>
      <c r="CY17" s="194">
        <v>0.5573165933026327</v>
      </c>
    </row>
    <row r="18" ht="15.0" customHeight="1">
      <c r="A18" s="176" t="s">
        <v>418</v>
      </c>
      <c r="B18" s="178" t="s">
        <v>419</v>
      </c>
      <c r="C18" s="65" t="s">
        <v>420</v>
      </c>
      <c r="D18" s="67" t="s">
        <v>421</v>
      </c>
      <c r="E18" s="69" t="s">
        <v>422</v>
      </c>
      <c r="F18" s="71" t="s">
        <v>423</v>
      </c>
      <c r="G18" s="73">
        <v>1979.0</v>
      </c>
      <c r="H18" s="75" t="s">
        <v>110</v>
      </c>
      <c r="I18" s="73">
        <v>2014.0</v>
      </c>
      <c r="J18" s="87">
        <f t="shared" si="4"/>
        <v>0.7485439037</v>
      </c>
      <c r="K18" s="82">
        <f t="shared" si="5"/>
        <v>0</v>
      </c>
      <c r="L18" s="42" t="str">
        <f t="shared" si="31"/>
        <v>D+</v>
      </c>
      <c r="M18" s="180">
        <f t="shared" si="32"/>
        <v>16.42812469</v>
      </c>
      <c r="N18" s="87">
        <f t="shared" si="6"/>
        <v>0.7300713248</v>
      </c>
      <c r="O18" s="89">
        <f t="shared" si="7"/>
        <v>0.2699286752</v>
      </c>
      <c r="P18" s="44" t="str">
        <f t="shared" si="33"/>
        <v>D+</v>
      </c>
      <c r="Q18" s="180">
        <f t="shared" si="34"/>
        <v>21.04261316</v>
      </c>
      <c r="R18" s="87">
        <f t="shared" si="8"/>
        <v>0.655019805</v>
      </c>
      <c r="S18" s="89">
        <f t="shared" si="9"/>
        <v>0.344980195</v>
      </c>
      <c r="T18" s="44" t="str">
        <f t="shared" si="35"/>
        <v>D+</v>
      </c>
      <c r="U18" s="180">
        <f t="shared" si="36"/>
        <v>11.81363621</v>
      </c>
      <c r="V18" s="78">
        <f t="shared" si="10"/>
        <v>1</v>
      </c>
      <c r="W18" s="80">
        <f t="shared" si="11"/>
        <v>0</v>
      </c>
      <c r="X18" s="78">
        <f t="shared" si="12"/>
        <v>1</v>
      </c>
      <c r="Y18" s="80">
        <f t="shared" si="13"/>
        <v>0</v>
      </c>
      <c r="Z18" s="87">
        <f t="shared" si="14"/>
        <v>0.2668712368</v>
      </c>
      <c r="AA18" s="89">
        <f t="shared" si="15"/>
        <v>0.08991319119</v>
      </c>
      <c r="AB18" s="89">
        <f t="shared" si="16"/>
        <v>0.581597965</v>
      </c>
      <c r="AC18" s="89">
        <f t="shared" si="17"/>
        <v>0.02777713381</v>
      </c>
      <c r="AD18" s="89">
        <f t="shared" si="18"/>
        <v>0.02053147478</v>
      </c>
      <c r="AE18" s="89">
        <f t="shared" si="19"/>
        <v>0.01330899848</v>
      </c>
      <c r="AF18" s="78"/>
      <c r="AG18" s="80"/>
      <c r="AH18" s="21">
        <v>15.0</v>
      </c>
      <c r="AI18" s="128">
        <f t="shared" si="20"/>
        <v>72454</v>
      </c>
      <c r="AJ18" s="182">
        <v>54235.0</v>
      </c>
      <c r="AK18" s="182">
        <v>0.0</v>
      </c>
      <c r="AL18" s="183">
        <v>18219.0</v>
      </c>
      <c r="AM18" s="128">
        <v>104489.0</v>
      </c>
      <c r="AN18" s="138">
        <v>0.0</v>
      </c>
      <c r="AO18" s="128"/>
      <c r="AP18" s="138"/>
      <c r="AQ18" s="109">
        <f t="shared" si="21"/>
        <v>16.42812469</v>
      </c>
      <c r="AR18" s="198">
        <v>140907.0</v>
      </c>
      <c r="AS18" s="182">
        <v>101028.0</v>
      </c>
      <c r="AT18" s="182">
        <v>37353.0</v>
      </c>
      <c r="AU18" s="132">
        <f t="shared" si="37"/>
        <v>21.04261316</v>
      </c>
      <c r="AV18" s="128">
        <v>85991.0</v>
      </c>
      <c r="AW18" s="130">
        <v>45289.0</v>
      </c>
      <c r="AX18" s="132">
        <f t="shared" si="38"/>
        <v>11.81363621</v>
      </c>
      <c r="AY18" s="42">
        <v>710224.0</v>
      </c>
      <c r="AZ18" s="44">
        <v>148948.0</v>
      </c>
      <c r="BA18" s="44">
        <v>61376.0</v>
      </c>
      <c r="BB18" s="44">
        <v>457064.0</v>
      </c>
      <c r="BC18" s="44">
        <v>17438.0</v>
      </c>
      <c r="BD18" s="44">
        <v>13930.0</v>
      </c>
      <c r="BE18" s="71">
        <v>11468.0</v>
      </c>
      <c r="BF18" s="42">
        <v>474491.0</v>
      </c>
      <c r="BG18" s="44">
        <v>126628.0</v>
      </c>
      <c r="BH18" s="44">
        <v>42663.0</v>
      </c>
      <c r="BI18" s="44">
        <v>275963.0</v>
      </c>
      <c r="BJ18" s="44">
        <v>13180.0</v>
      </c>
      <c r="BK18" s="44">
        <v>9742.0</v>
      </c>
      <c r="BL18" s="71">
        <v>6315.0</v>
      </c>
      <c r="BM18" s="186"/>
      <c r="BN18" s="186"/>
      <c r="BO18" s="223" t="s">
        <v>347</v>
      </c>
      <c r="BP18" s="87">
        <f t="shared" si="22"/>
        <v>0.909251877</v>
      </c>
      <c r="BQ18" s="89">
        <f t="shared" si="23"/>
        <v>0.02461393001</v>
      </c>
      <c r="BR18" s="89">
        <f t="shared" si="24"/>
        <v>0.03810319527</v>
      </c>
      <c r="BS18" s="89">
        <f t="shared" si="25"/>
        <v>0.01757706519</v>
      </c>
      <c r="BT18" s="89">
        <f t="shared" si="26"/>
        <v>0.002604425021</v>
      </c>
      <c r="BU18" s="124">
        <f t="shared" si="27"/>
        <v>0.00784950754</v>
      </c>
      <c r="BV18" s="87">
        <f t="shared" si="28"/>
        <v>0.5295935193</v>
      </c>
      <c r="BW18" s="89">
        <f t="shared" si="29"/>
        <v>0.4704064807</v>
      </c>
      <c r="BX18" s="71" t="str">
        <f t="shared" si="39"/>
        <v>D+</v>
      </c>
      <c r="BY18" s="207">
        <f t="shared" si="40"/>
        <v>0.9948326109</v>
      </c>
      <c r="BZ18" s="87">
        <f t="shared" si="41"/>
        <v>0.5345591448</v>
      </c>
      <c r="CA18" s="124">
        <f t="shared" si="42"/>
        <v>0.4654408552</v>
      </c>
      <c r="CB18" s="189"/>
      <c r="CC18" s="164">
        <f t="shared" si="43"/>
        <v>0.9948326109</v>
      </c>
      <c r="CD18" s="56"/>
      <c r="CE18" s="56"/>
      <c r="CF18" s="58"/>
      <c r="CG18" s="58">
        <v>15.0</v>
      </c>
      <c r="CH18" s="42">
        <v>3046355.0</v>
      </c>
      <c r="CI18" s="58">
        <v>2701123.0</v>
      </c>
      <c r="CJ18" s="58">
        <v>86906.0</v>
      </c>
      <c r="CK18" s="58">
        <v>151544.0</v>
      </c>
      <c r="CL18" s="58">
        <v>54394.0</v>
      </c>
      <c r="CM18" s="58">
        <v>8581.0</v>
      </c>
      <c r="CN18" s="58">
        <v>43807.0</v>
      </c>
      <c r="CO18" s="42">
        <v>2318362.0</v>
      </c>
      <c r="CP18" s="44">
        <v>2107975.0</v>
      </c>
      <c r="CQ18" s="44">
        <v>57064.0</v>
      </c>
      <c r="CR18" s="44">
        <v>88337.0</v>
      </c>
      <c r="CS18" s="44">
        <v>40750.0</v>
      </c>
      <c r="CT18" s="44">
        <v>6038.0</v>
      </c>
      <c r="CU18" s="44">
        <v>18198.0</v>
      </c>
      <c r="CV18" s="42">
        <v>822544.0</v>
      </c>
      <c r="CW18" s="71">
        <v>730617.0</v>
      </c>
      <c r="CX18" s="192">
        <v>0.5345591447705598</v>
      </c>
      <c r="CY18" s="194">
        <v>0.46544085522944023</v>
      </c>
    </row>
    <row r="19" ht="15.0" customHeight="1">
      <c r="A19" s="139" t="s">
        <v>427</v>
      </c>
      <c r="B19" s="140" t="s">
        <v>429</v>
      </c>
      <c r="C19" s="72" t="s">
        <v>431</v>
      </c>
      <c r="D19" s="74" t="s">
        <v>432</v>
      </c>
      <c r="E19" s="69" t="s">
        <v>433</v>
      </c>
      <c r="F19" s="71" t="s">
        <v>434</v>
      </c>
      <c r="G19" s="73">
        <v>1957.0</v>
      </c>
      <c r="H19" s="75" t="s">
        <v>129</v>
      </c>
      <c r="I19" s="73">
        <v>2002.0</v>
      </c>
      <c r="J19" s="78">
        <f t="shared" si="4"/>
        <v>0</v>
      </c>
      <c r="K19" s="89">
        <f t="shared" si="5"/>
        <v>0.7581165771</v>
      </c>
      <c r="L19" s="42" t="str">
        <f t="shared" si="31"/>
        <v>R+</v>
      </c>
      <c r="M19" s="91">
        <f t="shared" si="32"/>
        <v>14.72309688</v>
      </c>
      <c r="N19" s="87">
        <f t="shared" si="6"/>
        <v>0.3741329429</v>
      </c>
      <c r="O19" s="89">
        <f t="shared" si="7"/>
        <v>0.6258670571</v>
      </c>
      <c r="P19" s="44" t="str">
        <f t="shared" si="33"/>
        <v>R+</v>
      </c>
      <c r="Q19" s="91">
        <f t="shared" si="34"/>
        <v>14.55122502</v>
      </c>
      <c r="R19" s="87">
        <f t="shared" si="8"/>
        <v>0.3879337556</v>
      </c>
      <c r="S19" s="89">
        <f t="shared" si="9"/>
        <v>0.6120662444</v>
      </c>
      <c r="T19" s="44" t="str">
        <f t="shared" si="35"/>
        <v>R+</v>
      </c>
      <c r="U19" s="91">
        <f t="shared" si="36"/>
        <v>14.89496873</v>
      </c>
      <c r="V19" s="78">
        <f t="shared" si="10"/>
        <v>0</v>
      </c>
      <c r="W19" s="80">
        <f t="shared" si="11"/>
        <v>1</v>
      </c>
      <c r="X19" s="87">
        <f t="shared" si="12"/>
        <v>0.3562567984</v>
      </c>
      <c r="Y19" s="124">
        <f t="shared" si="13"/>
        <v>0.6437432016</v>
      </c>
      <c r="Z19" s="87">
        <f t="shared" si="14"/>
        <v>0.7610745634</v>
      </c>
      <c r="AA19" s="89">
        <f t="shared" si="15"/>
        <v>0.03569764625</v>
      </c>
      <c r="AB19" s="89">
        <f t="shared" si="16"/>
        <v>0.1510948769</v>
      </c>
      <c r="AC19" s="89">
        <f t="shared" si="17"/>
        <v>0.03228722116</v>
      </c>
      <c r="AD19" s="89">
        <f t="shared" si="18"/>
        <v>0.006744441753</v>
      </c>
      <c r="AE19" s="89">
        <f t="shared" si="19"/>
        <v>0.01310125049</v>
      </c>
      <c r="AF19" s="87"/>
      <c r="AG19" s="124"/>
      <c r="AH19" s="21">
        <v>16.0</v>
      </c>
      <c r="AI19" s="128">
        <f t="shared" si="20"/>
        <v>169776</v>
      </c>
      <c r="AJ19" s="182">
        <v>0.0</v>
      </c>
      <c r="AK19" s="182">
        <v>128710.0</v>
      </c>
      <c r="AL19" s="183">
        <v>41066.0</v>
      </c>
      <c r="AM19" s="128">
        <v>95635.0</v>
      </c>
      <c r="AN19" s="138">
        <v>172809.0</v>
      </c>
      <c r="AO19" s="128"/>
      <c r="AP19" s="138"/>
      <c r="AQ19" s="109">
        <f t="shared" si="21"/>
        <v>-14.72309688</v>
      </c>
      <c r="AR19" s="198">
        <v>291126.0</v>
      </c>
      <c r="AS19" s="182">
        <v>107335.0</v>
      </c>
      <c r="AT19" s="182">
        <v>179555.0</v>
      </c>
      <c r="AU19" s="132">
        <f t="shared" si="37"/>
        <v>-14.55122502</v>
      </c>
      <c r="AV19" s="128">
        <v>110610.0</v>
      </c>
      <c r="AW19" s="130">
        <v>174516.0</v>
      </c>
      <c r="AX19" s="132">
        <f t="shared" si="38"/>
        <v>-14.89496873</v>
      </c>
      <c r="AY19" s="42">
        <v>710225.0</v>
      </c>
      <c r="AZ19" s="44">
        <v>509305.0</v>
      </c>
      <c r="BA19" s="44">
        <v>27059.0</v>
      </c>
      <c r="BB19" s="44">
        <v>131226.0</v>
      </c>
      <c r="BC19" s="44">
        <v>23104.0</v>
      </c>
      <c r="BD19" s="44">
        <v>5003.0</v>
      </c>
      <c r="BE19" s="71">
        <v>14528.0</v>
      </c>
      <c r="BF19" s="42">
        <v>536590.0</v>
      </c>
      <c r="BG19" s="44">
        <v>408385.0</v>
      </c>
      <c r="BH19" s="44">
        <v>19155.0</v>
      </c>
      <c r="BI19" s="44">
        <v>81076.0</v>
      </c>
      <c r="BJ19" s="44">
        <v>17325.0</v>
      </c>
      <c r="BK19" s="44">
        <v>3619.0</v>
      </c>
      <c r="BL19" s="71">
        <v>7030.0</v>
      </c>
      <c r="BM19" s="186"/>
      <c r="BN19" s="186"/>
      <c r="BO19" s="225" t="s">
        <v>361</v>
      </c>
      <c r="BP19" s="87">
        <f t="shared" si="22"/>
        <v>0.8146892007</v>
      </c>
      <c r="BQ19" s="89">
        <f t="shared" si="23"/>
        <v>0.05462886621</v>
      </c>
      <c r="BR19" s="89">
        <f t="shared" si="24"/>
        <v>0.08369223765</v>
      </c>
      <c r="BS19" s="89">
        <f t="shared" si="25"/>
        <v>0.02412627161</v>
      </c>
      <c r="BT19" s="89">
        <f t="shared" si="26"/>
        <v>0.007993802874</v>
      </c>
      <c r="BU19" s="124">
        <f t="shared" si="27"/>
        <v>0.01486962096</v>
      </c>
      <c r="BV19" s="87">
        <f t="shared" si="28"/>
        <v>0.3893966365</v>
      </c>
      <c r="BW19" s="89">
        <f t="shared" si="29"/>
        <v>0.6106033635</v>
      </c>
      <c r="BX19" s="71" t="str">
        <f t="shared" si="39"/>
        <v>R+</v>
      </c>
      <c r="BY19" s="200">
        <f t="shared" si="40"/>
        <v>13.02485567</v>
      </c>
      <c r="BZ19" s="87">
        <f t="shared" si="41"/>
        <v>0.3689069435</v>
      </c>
      <c r="CA19" s="124">
        <f t="shared" si="42"/>
        <v>0.6310930565</v>
      </c>
      <c r="CB19" s="189"/>
      <c r="CC19" s="164">
        <f t="shared" si="43"/>
        <v>-13.02485567</v>
      </c>
      <c r="CD19" s="56"/>
      <c r="CE19" s="56"/>
      <c r="CF19" s="58"/>
      <c r="CG19" s="58">
        <v>16.0</v>
      </c>
      <c r="CH19" s="42">
        <v>2853118.0</v>
      </c>
      <c r="CI19" s="58">
        <v>2230494.0</v>
      </c>
      <c r="CJ19" s="58">
        <v>162697.0</v>
      </c>
      <c r="CK19" s="58">
        <v>300042.0</v>
      </c>
      <c r="CL19" s="58">
        <v>68945.0</v>
      </c>
      <c r="CM19" s="58">
        <v>23068.0</v>
      </c>
      <c r="CN19" s="58">
        <v>67815.0</v>
      </c>
      <c r="CO19" s="42">
        <v>2126147.0</v>
      </c>
      <c r="CP19" s="44">
        <v>1732149.0</v>
      </c>
      <c r="CQ19" s="44">
        <v>116149.0</v>
      </c>
      <c r="CR19" s="44">
        <v>177942.0</v>
      </c>
      <c r="CS19" s="44">
        <v>51296.0</v>
      </c>
      <c r="CT19" s="44">
        <v>16996.0</v>
      </c>
      <c r="CU19" s="44">
        <v>31615.0</v>
      </c>
      <c r="CV19" s="42">
        <v>439908.0</v>
      </c>
      <c r="CW19" s="71">
        <v>689809.0</v>
      </c>
      <c r="CX19" s="192">
        <v>0.3689069435164277</v>
      </c>
      <c r="CY19" s="194">
        <v>0.6310930564835723</v>
      </c>
    </row>
    <row r="20" ht="15.0" customHeight="1">
      <c r="A20" s="176" t="s">
        <v>438</v>
      </c>
      <c r="B20" s="178" t="s">
        <v>439</v>
      </c>
      <c r="C20" s="65" t="s">
        <v>440</v>
      </c>
      <c r="D20" s="67" t="s">
        <v>441</v>
      </c>
      <c r="E20" s="69" t="s">
        <v>442</v>
      </c>
      <c r="F20" s="71" t="s">
        <v>443</v>
      </c>
      <c r="G20" s="73">
        <v>1976.0</v>
      </c>
      <c r="H20" s="75" t="s">
        <v>444</v>
      </c>
      <c r="I20" s="73">
        <v>2012.0</v>
      </c>
      <c r="J20" s="87">
        <f t="shared" si="4"/>
        <v>0.546759882</v>
      </c>
      <c r="K20" s="89">
        <f t="shared" si="5"/>
        <v>0.4186113956</v>
      </c>
      <c r="L20" s="42" t="str">
        <f t="shared" si="31"/>
        <v>R+</v>
      </c>
      <c r="M20" s="91">
        <f t="shared" si="32"/>
        <v>0.6830675043</v>
      </c>
      <c r="N20" s="87">
        <f t="shared" si="6"/>
        <v>0.5231734537</v>
      </c>
      <c r="O20" s="89">
        <f t="shared" si="7"/>
        <v>0.4768265463</v>
      </c>
      <c r="P20" s="44" t="str">
        <f t="shared" si="33"/>
        <v>D+</v>
      </c>
      <c r="Q20" s="180">
        <f t="shared" si="34"/>
        <v>0.3528260545</v>
      </c>
      <c r="R20" s="87">
        <f t="shared" si="8"/>
        <v>0.5196938323</v>
      </c>
      <c r="S20" s="89">
        <f t="shared" si="9"/>
        <v>0.4803061677</v>
      </c>
      <c r="T20" s="44" t="str">
        <f t="shared" si="35"/>
        <v>R+</v>
      </c>
      <c r="U20" s="91">
        <f t="shared" si="36"/>
        <v>1.718961063</v>
      </c>
      <c r="V20" s="87">
        <f t="shared" si="10"/>
        <v>0.566372643</v>
      </c>
      <c r="W20" s="124">
        <f t="shared" si="11"/>
        <v>0.433627357</v>
      </c>
      <c r="X20" s="87">
        <f t="shared" si="12"/>
        <v>0.5219497154</v>
      </c>
      <c r="Y20" s="124">
        <f t="shared" si="13"/>
        <v>0.4780502846</v>
      </c>
      <c r="Z20" s="87">
        <f t="shared" si="14"/>
        <v>0.6436081773</v>
      </c>
      <c r="AA20" s="89">
        <f t="shared" si="15"/>
        <v>0.04678944477</v>
      </c>
      <c r="AB20" s="89">
        <f t="shared" si="16"/>
        <v>0.2244605416</v>
      </c>
      <c r="AC20" s="89">
        <f t="shared" si="17"/>
        <v>0.04510494472</v>
      </c>
      <c r="AD20" s="89">
        <f t="shared" si="18"/>
        <v>0.02283534467</v>
      </c>
      <c r="AE20" s="89">
        <f t="shared" si="19"/>
        <v>0.01720154697</v>
      </c>
      <c r="AF20" s="87"/>
      <c r="AG20" s="124"/>
      <c r="AH20" s="21">
        <v>17.0</v>
      </c>
      <c r="AI20" s="128">
        <f t="shared" si="20"/>
        <v>162062</v>
      </c>
      <c r="AJ20" s="182">
        <v>88609.0</v>
      </c>
      <c r="AK20" s="182">
        <v>67841.0</v>
      </c>
      <c r="AL20" s="183">
        <v>5612.0</v>
      </c>
      <c r="AM20" s="128">
        <v>121881.0</v>
      </c>
      <c r="AN20" s="138">
        <v>111630.0</v>
      </c>
      <c r="AO20" s="128"/>
      <c r="AP20" s="138"/>
      <c r="AQ20" s="109">
        <f t="shared" si="21"/>
        <v>-0.6830675043</v>
      </c>
      <c r="AR20" s="198">
        <v>264563.0</v>
      </c>
      <c r="AS20" s="182">
        <v>135244.0</v>
      </c>
      <c r="AT20" s="182">
        <v>123263.0</v>
      </c>
      <c r="AU20" s="132">
        <f t="shared" si="37"/>
        <v>0.3528260545</v>
      </c>
      <c r="AV20" s="128">
        <v>140546.0</v>
      </c>
      <c r="AW20" s="130">
        <v>129894.0</v>
      </c>
      <c r="AX20" s="132">
        <f t="shared" si="38"/>
        <v>-1.718961063</v>
      </c>
      <c r="AY20" s="42">
        <v>710224.0</v>
      </c>
      <c r="AZ20" s="44">
        <v>419811.0</v>
      </c>
      <c r="BA20" s="44">
        <v>34377.0</v>
      </c>
      <c r="BB20" s="44">
        <v>191017.0</v>
      </c>
      <c r="BC20" s="44">
        <v>30781.0</v>
      </c>
      <c r="BD20" s="44">
        <v>17644.0</v>
      </c>
      <c r="BE20" s="71">
        <v>16594.0</v>
      </c>
      <c r="BF20" s="42">
        <v>549718.0</v>
      </c>
      <c r="BG20" s="44">
        <v>353803.0</v>
      </c>
      <c r="BH20" s="44">
        <v>25721.0</v>
      </c>
      <c r="BI20" s="44">
        <v>123390.0</v>
      </c>
      <c r="BJ20" s="44">
        <v>24795.0</v>
      </c>
      <c r="BK20" s="44">
        <v>12553.0</v>
      </c>
      <c r="BL20" s="71">
        <v>9456.0</v>
      </c>
      <c r="BM20" s="186"/>
      <c r="BN20" s="186"/>
      <c r="BO20" s="226" t="s">
        <v>370</v>
      </c>
      <c r="BP20" s="87">
        <f t="shared" si="22"/>
        <v>0.8798317004</v>
      </c>
      <c r="BQ20" s="89">
        <f t="shared" si="23"/>
        <v>0.0727128029</v>
      </c>
      <c r="BR20" s="89">
        <f t="shared" si="24"/>
        <v>0.02499614746</v>
      </c>
      <c r="BS20" s="89">
        <f t="shared" si="25"/>
        <v>0.01111553077</v>
      </c>
      <c r="BT20" s="89">
        <f t="shared" si="26"/>
        <v>0.002102538879</v>
      </c>
      <c r="BU20" s="124">
        <f t="shared" si="27"/>
        <v>0.0005310629613</v>
      </c>
      <c r="BV20" s="87">
        <f t="shared" si="28"/>
        <v>0.3845722761</v>
      </c>
      <c r="BW20" s="89">
        <f t="shared" si="29"/>
        <v>0.6154277239</v>
      </c>
      <c r="BX20" s="71" t="str">
        <f t="shared" si="39"/>
        <v>R+</v>
      </c>
      <c r="BY20" s="200">
        <f t="shared" si="40"/>
        <v>13.50729171</v>
      </c>
      <c r="BZ20" s="87">
        <f t="shared" si="41"/>
        <v>0.4879382159</v>
      </c>
      <c r="CA20" s="124">
        <f t="shared" si="42"/>
        <v>0.5120617841</v>
      </c>
      <c r="CB20" s="189"/>
      <c r="CC20" s="164">
        <f t="shared" si="43"/>
        <v>-13.50729171</v>
      </c>
      <c r="CD20" s="56"/>
      <c r="CE20" s="56"/>
      <c r="CF20" s="58"/>
      <c r="CG20" s="58">
        <v>17.0</v>
      </c>
      <c r="CH20" s="42">
        <v>4339367.0</v>
      </c>
      <c r="CI20" s="58">
        <v>3745650.0</v>
      </c>
      <c r="CJ20" s="58">
        <v>333075.0</v>
      </c>
      <c r="CK20" s="58">
        <v>132836.0</v>
      </c>
      <c r="CL20" s="58">
        <v>50412.0</v>
      </c>
      <c r="CM20" s="58">
        <v>8642.0</v>
      </c>
      <c r="CN20" s="58">
        <v>4634.0</v>
      </c>
      <c r="CO20" s="42">
        <v>3315991.0</v>
      </c>
      <c r="CP20" s="44">
        <v>2917514.0</v>
      </c>
      <c r="CQ20" s="44">
        <v>241115.0</v>
      </c>
      <c r="CR20" s="44">
        <v>82887.0</v>
      </c>
      <c r="CS20" s="44">
        <v>36859.0</v>
      </c>
      <c r="CT20" s="44">
        <v>6972.0</v>
      </c>
      <c r="CU20" s="44">
        <v>1761.0</v>
      </c>
      <c r="CV20" s="42">
        <v>679370.0</v>
      </c>
      <c r="CW20" s="71">
        <v>1087190.0</v>
      </c>
      <c r="CX20" s="192">
        <v>0.4879382159388028</v>
      </c>
      <c r="CY20" s="194">
        <v>0.5120617840611972</v>
      </c>
    </row>
    <row r="21" ht="15.0" customHeight="1">
      <c r="A21" s="139" t="s">
        <v>453</v>
      </c>
      <c r="B21" s="140" t="s">
        <v>454</v>
      </c>
      <c r="C21" s="72" t="s">
        <v>455</v>
      </c>
      <c r="D21" s="74" t="s">
        <v>456</v>
      </c>
      <c r="E21" s="69" t="s">
        <v>457</v>
      </c>
      <c r="F21" s="71" t="s">
        <v>458</v>
      </c>
      <c r="G21" s="73">
        <v>1966.0</v>
      </c>
      <c r="H21" s="75" t="s">
        <v>129</v>
      </c>
      <c r="I21" s="73">
        <v>2010.0</v>
      </c>
      <c r="J21" s="87">
        <f t="shared" si="4"/>
        <v>0.323837233</v>
      </c>
      <c r="K21" s="89">
        <f t="shared" si="5"/>
        <v>0.6325360753</v>
      </c>
      <c r="L21" s="42" t="str">
        <f t="shared" si="31"/>
        <v>R+</v>
      </c>
      <c r="M21" s="91">
        <f t="shared" si="32"/>
        <v>13.99400293</v>
      </c>
      <c r="N21" s="87">
        <f t="shared" si="6"/>
        <v>0.3733695542</v>
      </c>
      <c r="O21" s="89">
        <f t="shared" si="7"/>
        <v>0.6266304458</v>
      </c>
      <c r="P21" s="44" t="str">
        <f t="shared" si="33"/>
        <v>R+</v>
      </c>
      <c r="Q21" s="91">
        <f t="shared" si="34"/>
        <v>14.6275639</v>
      </c>
      <c r="R21" s="87">
        <f t="shared" si="8"/>
        <v>0.4032790234</v>
      </c>
      <c r="S21" s="89">
        <f t="shared" si="9"/>
        <v>0.5967209766</v>
      </c>
      <c r="T21" s="44" t="str">
        <f t="shared" si="35"/>
        <v>R+</v>
      </c>
      <c r="U21" s="91">
        <f t="shared" si="36"/>
        <v>13.36044195</v>
      </c>
      <c r="V21" s="87">
        <f t="shared" si="10"/>
        <v>0.3386096519</v>
      </c>
      <c r="W21" s="124">
        <f t="shared" si="11"/>
        <v>0.6613903481</v>
      </c>
      <c r="X21" s="87">
        <f t="shared" si="12"/>
        <v>0.4103678404</v>
      </c>
      <c r="Y21" s="124">
        <f t="shared" si="13"/>
        <v>0.5896321596</v>
      </c>
      <c r="Z21" s="87">
        <f t="shared" si="14"/>
        <v>0.7954352712</v>
      </c>
      <c r="AA21" s="89">
        <f t="shared" si="15"/>
        <v>0.1638883012</v>
      </c>
      <c r="AB21" s="89">
        <f t="shared" si="16"/>
        <v>0.02252528376</v>
      </c>
      <c r="AC21" s="89">
        <f t="shared" si="17"/>
        <v>0.00534154999</v>
      </c>
      <c r="AD21" s="89">
        <f t="shared" si="18"/>
        <v>0.00403419026</v>
      </c>
      <c r="AE21" s="89">
        <f t="shared" si="19"/>
        <v>0.008775403555</v>
      </c>
      <c r="AF21" s="87"/>
      <c r="AG21" s="124"/>
      <c r="AH21" s="21">
        <v>18.0</v>
      </c>
      <c r="AI21" s="128">
        <f t="shared" si="20"/>
        <v>196256</v>
      </c>
      <c r="AJ21" s="182">
        <v>63555.0</v>
      </c>
      <c r="AK21" s="182">
        <v>124139.0</v>
      </c>
      <c r="AL21" s="183">
        <v>8562.0</v>
      </c>
      <c r="AM21" s="128">
        <v>96601.0</v>
      </c>
      <c r="AN21" s="138">
        <v>138800.0</v>
      </c>
      <c r="AO21" s="128"/>
      <c r="AP21" s="138"/>
      <c r="AQ21" s="109">
        <f t="shared" si="21"/>
        <v>-13.99400293</v>
      </c>
      <c r="AR21" s="198">
        <v>253460.0</v>
      </c>
      <c r="AS21" s="182">
        <v>92086.0</v>
      </c>
      <c r="AT21" s="182">
        <v>154549.0</v>
      </c>
      <c r="AU21" s="132">
        <f t="shared" si="37"/>
        <v>-14.6275639</v>
      </c>
      <c r="AV21" s="128">
        <v>102670.0</v>
      </c>
      <c r="AW21" s="130">
        <v>151918.0</v>
      </c>
      <c r="AX21" s="132">
        <f t="shared" si="38"/>
        <v>-13.36044195</v>
      </c>
      <c r="AY21" s="42">
        <v>728765.0</v>
      </c>
      <c r="AZ21" s="44">
        <v>561127.0</v>
      </c>
      <c r="BA21" s="44">
        <v>131685.0</v>
      </c>
      <c r="BB21" s="44">
        <v>20302.0</v>
      </c>
      <c r="BC21" s="44">
        <v>3816.0</v>
      </c>
      <c r="BD21" s="44">
        <v>2841.0</v>
      </c>
      <c r="BE21" s="71">
        <v>8994.0</v>
      </c>
      <c r="BF21" s="42">
        <v>553023.0</v>
      </c>
      <c r="BG21" s="44">
        <v>439894.0</v>
      </c>
      <c r="BH21" s="44">
        <v>90634.0</v>
      </c>
      <c r="BI21" s="44">
        <v>12457.0</v>
      </c>
      <c r="BJ21" s="44">
        <v>2954.0</v>
      </c>
      <c r="BK21" s="44">
        <v>2231.0</v>
      </c>
      <c r="BL21" s="71">
        <v>4853.0</v>
      </c>
      <c r="BM21" s="186"/>
      <c r="BN21" s="186"/>
      <c r="BO21" s="227" t="s">
        <v>390</v>
      </c>
      <c r="BP21" s="87">
        <f t="shared" si="22"/>
        <v>0.6288247466</v>
      </c>
      <c r="BQ21" s="89">
        <f t="shared" si="23"/>
        <v>0.298528675</v>
      </c>
      <c r="BR21" s="89">
        <f t="shared" si="24"/>
        <v>0.04043237647</v>
      </c>
      <c r="BS21" s="89">
        <f t="shared" si="25"/>
        <v>0.01604224683</v>
      </c>
      <c r="BT21" s="89">
        <f t="shared" si="26"/>
        <v>0.005841849037</v>
      </c>
      <c r="BU21" s="124">
        <f t="shared" si="27"/>
        <v>0.01033010605</v>
      </c>
      <c r="BV21" s="87">
        <f t="shared" si="28"/>
        <v>0.4125317439</v>
      </c>
      <c r="BW21" s="89">
        <f t="shared" si="29"/>
        <v>0.5874682561</v>
      </c>
      <c r="BX21" s="71" t="str">
        <f t="shared" si="39"/>
        <v>R+</v>
      </c>
      <c r="BY21" s="200">
        <f t="shared" si="40"/>
        <v>10.71134493</v>
      </c>
      <c r="BZ21" s="87">
        <f t="shared" si="41"/>
        <v>0.4735511157</v>
      </c>
      <c r="CA21" s="124">
        <f t="shared" si="42"/>
        <v>0.5264488843</v>
      </c>
      <c r="CB21" s="189"/>
      <c r="CC21" s="164">
        <f t="shared" si="43"/>
        <v>-10.71134493</v>
      </c>
      <c r="CD21" s="56"/>
      <c r="CE21" s="56"/>
      <c r="CF21" s="58"/>
      <c r="CG21" s="58">
        <v>18.0</v>
      </c>
      <c r="CH21" s="42">
        <v>4533372.0</v>
      </c>
      <c r="CI21" s="58">
        <v>2734884.0</v>
      </c>
      <c r="CJ21" s="58">
        <v>1442420.0</v>
      </c>
      <c r="CK21" s="58">
        <v>192560.0</v>
      </c>
      <c r="CL21" s="58">
        <v>70871.0</v>
      </c>
      <c r="CM21" s="58">
        <v>28092.0</v>
      </c>
      <c r="CN21" s="58">
        <v>64545.0</v>
      </c>
      <c r="CO21" s="42">
        <v>3415357.0</v>
      </c>
      <c r="CP21" s="44">
        <v>2147661.0</v>
      </c>
      <c r="CQ21" s="44">
        <v>1019582.0</v>
      </c>
      <c r="CR21" s="44">
        <v>138091.0</v>
      </c>
      <c r="CS21" s="44">
        <v>54790.0</v>
      </c>
      <c r="CT21" s="44">
        <v>19952.0</v>
      </c>
      <c r="CU21" s="44">
        <v>35281.0</v>
      </c>
      <c r="CV21" s="42">
        <v>809141.0</v>
      </c>
      <c r="CW21" s="71">
        <v>1152262.0</v>
      </c>
      <c r="CX21" s="192">
        <v>0.47355111568938796</v>
      </c>
      <c r="CY21" s="194">
        <v>0.5264488843106121</v>
      </c>
    </row>
    <row r="22" ht="15.0" customHeight="1">
      <c r="A22" s="176" t="s">
        <v>464</v>
      </c>
      <c r="B22" s="178" t="s">
        <v>465</v>
      </c>
      <c r="C22" s="72" t="s">
        <v>466</v>
      </c>
      <c r="D22" s="74" t="s">
        <v>467</v>
      </c>
      <c r="E22" s="69" t="s">
        <v>468</v>
      </c>
      <c r="F22" s="71" t="s">
        <v>469</v>
      </c>
      <c r="G22" s="73">
        <v>1956.0</v>
      </c>
      <c r="H22" s="75" t="s">
        <v>110</v>
      </c>
      <c r="I22" s="73">
        <v>2014.0</v>
      </c>
      <c r="J22" s="87">
        <f t="shared" si="4"/>
        <v>0.4360047192</v>
      </c>
      <c r="K22" s="89">
        <f t="shared" si="5"/>
        <v>0.5185732946</v>
      </c>
      <c r="L22" s="42" t="str">
        <f t="shared" si="31"/>
        <v>R+</v>
      </c>
      <c r="M22" s="91">
        <f t="shared" si="32"/>
        <v>8.275777844</v>
      </c>
      <c r="N22" s="87">
        <f t="shared" si="6"/>
        <v>0.4394172236</v>
      </c>
      <c r="O22" s="89">
        <f t="shared" si="7"/>
        <v>0.5605827764</v>
      </c>
      <c r="P22" s="44" t="str">
        <f t="shared" si="33"/>
        <v>R+</v>
      </c>
      <c r="Q22" s="91">
        <f t="shared" si="34"/>
        <v>8.022796962</v>
      </c>
      <c r="R22" s="87">
        <f t="shared" si="8"/>
        <v>0.4515958556</v>
      </c>
      <c r="S22" s="89">
        <f t="shared" si="9"/>
        <v>0.5484041444</v>
      </c>
      <c r="T22" s="44" t="str">
        <f t="shared" si="35"/>
        <v>R+</v>
      </c>
      <c r="U22" s="91">
        <f t="shared" si="36"/>
        <v>8.528758726</v>
      </c>
      <c r="V22" s="87">
        <f t="shared" si="10"/>
        <v>0.456751269</v>
      </c>
      <c r="W22" s="124">
        <f t="shared" si="11"/>
        <v>0.543248731</v>
      </c>
      <c r="X22" s="87">
        <f t="shared" si="12"/>
        <v>0.4170404414</v>
      </c>
      <c r="Y22" s="124">
        <f t="shared" si="13"/>
        <v>0.5829595586</v>
      </c>
      <c r="Z22" s="87">
        <f t="shared" si="14"/>
        <v>0.7340234714</v>
      </c>
      <c r="AA22" s="89">
        <f t="shared" si="15"/>
        <v>0.1955712425</v>
      </c>
      <c r="AB22" s="89">
        <f t="shared" si="16"/>
        <v>0.04030823198</v>
      </c>
      <c r="AC22" s="89">
        <f t="shared" si="17"/>
        <v>0.01440005491</v>
      </c>
      <c r="AD22" s="89">
        <f t="shared" si="18"/>
        <v>0.00431170736</v>
      </c>
      <c r="AE22" s="89">
        <f t="shared" si="19"/>
        <v>0.01138529179</v>
      </c>
      <c r="AF22" s="87"/>
      <c r="AG22" s="124"/>
      <c r="AH22" s="21">
        <v>19.0</v>
      </c>
      <c r="AI22" s="128">
        <f t="shared" si="20"/>
        <v>237330</v>
      </c>
      <c r="AJ22" s="182">
        <v>103477.0</v>
      </c>
      <c r="AK22" s="182">
        <v>123073.0</v>
      </c>
      <c r="AL22" s="183">
        <v>10780.0</v>
      </c>
      <c r="AM22" s="128">
        <v>113156.0</v>
      </c>
      <c r="AN22" s="138">
        <v>158175.0</v>
      </c>
      <c r="AO22" s="128"/>
      <c r="AP22" s="138"/>
      <c r="AQ22" s="109">
        <f t="shared" si="21"/>
        <v>-8.275777844</v>
      </c>
      <c r="AR22" s="198">
        <v>292515.0</v>
      </c>
      <c r="AS22" s="182">
        <v>125527.0</v>
      </c>
      <c r="AT22" s="182">
        <v>160140.0</v>
      </c>
      <c r="AU22" s="132">
        <f t="shared" si="37"/>
        <v>-8.022796962</v>
      </c>
      <c r="AV22" s="128">
        <v>129888.0</v>
      </c>
      <c r="AW22" s="130">
        <v>157732.0</v>
      </c>
      <c r="AX22" s="132">
        <f t="shared" si="38"/>
        <v>-8.528758726</v>
      </c>
      <c r="AY22" s="42">
        <v>729192.0</v>
      </c>
      <c r="AZ22" s="44">
        <v>512941.0</v>
      </c>
      <c r="BA22" s="44">
        <v>155352.0</v>
      </c>
      <c r="BB22" s="44">
        <v>35048.0</v>
      </c>
      <c r="BC22" s="44">
        <v>10421.0</v>
      </c>
      <c r="BD22" s="44">
        <v>3117.0</v>
      </c>
      <c r="BE22" s="71">
        <v>12313.0</v>
      </c>
      <c r="BF22" s="42">
        <v>553609.0</v>
      </c>
      <c r="BG22" s="44">
        <v>406362.0</v>
      </c>
      <c r="BH22" s="44">
        <v>108270.0</v>
      </c>
      <c r="BI22" s="44">
        <v>22315.0</v>
      </c>
      <c r="BJ22" s="44">
        <v>7972.0</v>
      </c>
      <c r="BK22" s="44">
        <v>2387.0</v>
      </c>
      <c r="BL22" s="71">
        <v>6303.0</v>
      </c>
      <c r="BM22" s="186"/>
      <c r="BN22" s="186"/>
      <c r="BO22" s="228" t="s">
        <v>404</v>
      </c>
      <c r="BP22" s="87">
        <f t="shared" si="22"/>
        <v>0.9555857313</v>
      </c>
      <c r="BQ22" s="89">
        <f t="shared" si="23"/>
        <v>0.008572556432</v>
      </c>
      <c r="BR22" s="89">
        <f t="shared" si="24"/>
        <v>0.009987398323</v>
      </c>
      <c r="BS22" s="89">
        <f t="shared" si="25"/>
        <v>0.009506295145</v>
      </c>
      <c r="BT22" s="89">
        <f t="shared" si="26"/>
        <v>0.00576849353</v>
      </c>
      <c r="BU22" s="124">
        <f t="shared" si="27"/>
        <v>0.01057952531</v>
      </c>
      <c r="BV22" s="87">
        <f t="shared" si="28"/>
        <v>0.5785992139</v>
      </c>
      <c r="BW22" s="89">
        <f t="shared" si="29"/>
        <v>0.4214007861</v>
      </c>
      <c r="BX22" s="71" t="str">
        <f t="shared" si="39"/>
        <v>D+</v>
      </c>
      <c r="BY22" s="207">
        <f t="shared" si="40"/>
        <v>5.895402076</v>
      </c>
      <c r="BZ22" s="87">
        <f t="shared" si="41"/>
        <v>0.6378324519</v>
      </c>
      <c r="CA22" s="124">
        <f t="shared" si="42"/>
        <v>0.3621675481</v>
      </c>
      <c r="CB22" s="189"/>
      <c r="CC22" s="164">
        <f t="shared" si="43"/>
        <v>5.895402076</v>
      </c>
      <c r="CD22" s="56"/>
      <c r="CE22" s="56"/>
      <c r="CF22" s="58"/>
      <c r="CG22" s="58">
        <v>19.0</v>
      </c>
      <c r="CH22" s="42">
        <v>1328361.0</v>
      </c>
      <c r="CI22" s="58">
        <v>1254297.0</v>
      </c>
      <c r="CJ22" s="58">
        <v>15154.0</v>
      </c>
      <c r="CK22" s="58">
        <v>16935.0</v>
      </c>
      <c r="CL22" s="58">
        <v>13755.0</v>
      </c>
      <c r="CM22" s="58">
        <v>8210.0</v>
      </c>
      <c r="CN22" s="58">
        <v>20010.0</v>
      </c>
      <c r="CO22" s="42">
        <v>1053828.0</v>
      </c>
      <c r="CP22" s="44">
        <v>1007023.0</v>
      </c>
      <c r="CQ22" s="44">
        <v>9034.0</v>
      </c>
      <c r="CR22" s="44">
        <v>10525.0</v>
      </c>
      <c r="CS22" s="44">
        <v>10018.0</v>
      </c>
      <c r="CT22" s="44">
        <v>6079.0</v>
      </c>
      <c r="CU22" s="44">
        <v>11149.0</v>
      </c>
      <c r="CV22" s="42">
        <v>401306.0</v>
      </c>
      <c r="CW22" s="71">
        <v>292276.0</v>
      </c>
      <c r="CX22" s="192">
        <v>0.6378324518796099</v>
      </c>
      <c r="CY22" s="194">
        <v>0.3621675481203901</v>
      </c>
    </row>
    <row r="23" ht="15.0" customHeight="1">
      <c r="A23" s="139" t="s">
        <v>474</v>
      </c>
      <c r="B23" s="140" t="s">
        <v>475</v>
      </c>
      <c r="C23" s="72" t="s">
        <v>476</v>
      </c>
      <c r="D23" s="74" t="s">
        <v>477</v>
      </c>
      <c r="E23" s="69" t="s">
        <v>478</v>
      </c>
      <c r="F23" s="71" t="s">
        <v>479</v>
      </c>
      <c r="G23" s="73">
        <v>1957.0</v>
      </c>
      <c r="H23" s="75" t="s">
        <v>129</v>
      </c>
      <c r="I23" s="73">
        <v>2010.0</v>
      </c>
      <c r="J23" s="78">
        <f t="shared" si="4"/>
        <v>0</v>
      </c>
      <c r="K23" s="89">
        <f t="shared" si="5"/>
        <v>0.7941446042</v>
      </c>
      <c r="L23" s="42" t="str">
        <f t="shared" si="31"/>
        <v>R+</v>
      </c>
      <c r="M23" s="91">
        <f t="shared" si="32"/>
        <v>19.2234799</v>
      </c>
      <c r="N23" s="87">
        <f t="shared" si="6"/>
        <v>0.3255009676</v>
      </c>
      <c r="O23" s="89">
        <f t="shared" si="7"/>
        <v>0.6744990324</v>
      </c>
      <c r="P23" s="44" t="str">
        <f t="shared" si="33"/>
        <v>R+</v>
      </c>
      <c r="Q23" s="91">
        <f t="shared" si="34"/>
        <v>19.41442256</v>
      </c>
      <c r="R23" s="87">
        <f t="shared" si="8"/>
        <v>0.3465580705</v>
      </c>
      <c r="S23" s="89">
        <f t="shared" si="9"/>
        <v>0.6534419295</v>
      </c>
      <c r="T23" s="44" t="str">
        <f t="shared" si="35"/>
        <v>R+</v>
      </c>
      <c r="U23" s="91">
        <f t="shared" si="36"/>
        <v>19.03253725</v>
      </c>
      <c r="V23" s="78">
        <f t="shared" si="10"/>
        <v>0</v>
      </c>
      <c r="W23" s="80">
        <f t="shared" si="11"/>
        <v>1</v>
      </c>
      <c r="X23" s="78">
        <f t="shared" si="12"/>
        <v>0</v>
      </c>
      <c r="Y23" s="80">
        <f t="shared" si="13"/>
        <v>1</v>
      </c>
      <c r="Z23" s="87">
        <f t="shared" si="14"/>
        <v>0.818476855</v>
      </c>
      <c r="AA23" s="89">
        <f t="shared" si="15"/>
        <v>0.0241071445</v>
      </c>
      <c r="AB23" s="89">
        <f t="shared" si="16"/>
        <v>0.09973486938</v>
      </c>
      <c r="AC23" s="89">
        <f t="shared" si="17"/>
        <v>0.02878429216</v>
      </c>
      <c r="AD23" s="89">
        <f t="shared" si="18"/>
        <v>0.01257202531</v>
      </c>
      <c r="AE23" s="89">
        <f t="shared" si="19"/>
        <v>0.01632481361</v>
      </c>
      <c r="AF23" s="78"/>
      <c r="AG23" s="80"/>
      <c r="AH23" s="21">
        <v>20.0</v>
      </c>
      <c r="AI23" s="128">
        <f t="shared" si="20"/>
        <v>190935</v>
      </c>
      <c r="AJ23" s="182">
        <v>0.0</v>
      </c>
      <c r="AK23" s="182">
        <v>151630.0</v>
      </c>
      <c r="AL23" s="183">
        <v>39305.0</v>
      </c>
      <c r="AM23" s="128">
        <v>0.0</v>
      </c>
      <c r="AN23" s="138">
        <v>186467.0</v>
      </c>
      <c r="AO23" s="128"/>
      <c r="AP23" s="138"/>
      <c r="AQ23" s="109">
        <f t="shared" si="21"/>
        <v>-19.2234799</v>
      </c>
      <c r="AR23" s="198">
        <v>257668.0</v>
      </c>
      <c r="AS23" s="182">
        <v>81413.0</v>
      </c>
      <c r="AT23" s="182">
        <v>168703.0</v>
      </c>
      <c r="AU23" s="132">
        <f t="shared" si="37"/>
        <v>-19.41442256</v>
      </c>
      <c r="AV23" s="128">
        <v>85866.0</v>
      </c>
      <c r="AW23" s="130">
        <v>161902.0</v>
      </c>
      <c r="AX23" s="132">
        <f t="shared" si="38"/>
        <v>-19.03253725</v>
      </c>
      <c r="AY23" s="42">
        <v>728959.0</v>
      </c>
      <c r="AZ23" s="44">
        <v>569478.0</v>
      </c>
      <c r="BA23" s="44">
        <v>18752.0</v>
      </c>
      <c r="BB23" s="44">
        <v>92851.0</v>
      </c>
      <c r="BC23" s="44">
        <v>22190.0</v>
      </c>
      <c r="BD23" s="44">
        <v>9591.0</v>
      </c>
      <c r="BE23" s="71">
        <v>16097.0</v>
      </c>
      <c r="BF23" s="42">
        <v>541997.0</v>
      </c>
      <c r="BG23" s="44">
        <v>443612.0</v>
      </c>
      <c r="BH23" s="44">
        <v>13066.0</v>
      </c>
      <c r="BI23" s="44">
        <v>54056.0</v>
      </c>
      <c r="BJ23" s="44">
        <v>15601.0</v>
      </c>
      <c r="BK23" s="44">
        <v>6814.0</v>
      </c>
      <c r="BL23" s="71">
        <v>8848.0</v>
      </c>
      <c r="BM23" s="186"/>
      <c r="BN23" s="186"/>
      <c r="BO23" s="229" t="s">
        <v>424</v>
      </c>
      <c r="BP23" s="87">
        <f t="shared" si="22"/>
        <v>0.5722103032</v>
      </c>
      <c r="BQ23" s="89">
        <f t="shared" si="23"/>
        <v>0.2804595226</v>
      </c>
      <c r="BR23" s="89">
        <f t="shared" si="24"/>
        <v>0.07291066256</v>
      </c>
      <c r="BS23" s="89">
        <f t="shared" si="25"/>
        <v>0.05598214536</v>
      </c>
      <c r="BT23" s="89">
        <f t="shared" si="26"/>
        <v>0.002425469191</v>
      </c>
      <c r="BU23" s="124">
        <f t="shared" si="27"/>
        <v>0.01601189706</v>
      </c>
      <c r="BV23" s="87">
        <f t="shared" si="28"/>
        <v>0.6332172579</v>
      </c>
      <c r="BW23" s="89">
        <f t="shared" si="29"/>
        <v>0.3667827421</v>
      </c>
      <c r="BX23" s="71" t="str">
        <f t="shared" si="39"/>
        <v>D+</v>
      </c>
      <c r="BY23" s="207">
        <f t="shared" si="40"/>
        <v>11.35720647</v>
      </c>
      <c r="BZ23" s="87">
        <f t="shared" si="41"/>
        <v>0.6067020151</v>
      </c>
      <c r="CA23" s="124">
        <f t="shared" si="42"/>
        <v>0.3932979849</v>
      </c>
      <c r="CB23" s="189"/>
      <c r="CC23" s="164">
        <f t="shared" si="43"/>
        <v>11.35720647</v>
      </c>
      <c r="CD23" s="56"/>
      <c r="CE23" s="56"/>
      <c r="CF23" s="58"/>
      <c r="CG23" s="58">
        <v>20.0</v>
      </c>
      <c r="CH23" s="42">
        <v>5773552.0</v>
      </c>
      <c r="CI23" s="58">
        <v>3157958.0</v>
      </c>
      <c r="CJ23" s="58">
        <v>1674229.0</v>
      </c>
      <c r="CK23" s="58">
        <v>470632.0</v>
      </c>
      <c r="CL23" s="58">
        <v>319106.0</v>
      </c>
      <c r="CM23" s="58">
        <v>13815.0</v>
      </c>
      <c r="CN23" s="58">
        <v>137812.0</v>
      </c>
      <c r="CO23" s="42">
        <v>4420588.0</v>
      </c>
      <c r="CP23" s="44">
        <v>2529506.0</v>
      </c>
      <c r="CQ23" s="44">
        <v>1239796.0</v>
      </c>
      <c r="CR23" s="44">
        <v>322308.0</v>
      </c>
      <c r="CS23" s="44">
        <v>247474.0</v>
      </c>
      <c r="CT23" s="44">
        <v>10722.0</v>
      </c>
      <c r="CU23" s="44">
        <v>70782.0</v>
      </c>
      <c r="CV23" s="42">
        <v>1677844.0</v>
      </c>
      <c r="CW23" s="71">
        <v>971869.0</v>
      </c>
      <c r="CX23" s="192">
        <v>0.6067020150517468</v>
      </c>
      <c r="CY23" s="194">
        <v>0.3932979849482532</v>
      </c>
    </row>
    <row r="24" ht="15.0" customHeight="1">
      <c r="A24" s="176" t="s">
        <v>488</v>
      </c>
      <c r="B24" s="178" t="s">
        <v>489</v>
      </c>
      <c r="C24" s="72" t="s">
        <v>490</v>
      </c>
      <c r="D24" s="74" t="s">
        <v>491</v>
      </c>
      <c r="E24" s="69" t="s">
        <v>492</v>
      </c>
      <c r="F24" s="71" t="s">
        <v>493</v>
      </c>
      <c r="G24" s="73">
        <v>1967.0</v>
      </c>
      <c r="H24" s="75" t="s">
        <v>129</v>
      </c>
      <c r="I24" s="73">
        <v>2014.0</v>
      </c>
      <c r="J24" s="87">
        <f t="shared" si="4"/>
        <v>0.4256613513</v>
      </c>
      <c r="K24" s="89">
        <f t="shared" si="5"/>
        <v>0.5374688911</v>
      </c>
      <c r="L24" s="42" t="str">
        <f t="shared" si="31"/>
        <v>R+</v>
      </c>
      <c r="M24" s="91">
        <f t="shared" si="32"/>
        <v>15.25166146</v>
      </c>
      <c r="N24" s="87">
        <f t="shared" si="6"/>
        <v>0.3672319864</v>
      </c>
      <c r="O24" s="89">
        <f t="shared" si="7"/>
        <v>0.6327680136</v>
      </c>
      <c r="P24" s="44" t="str">
        <f t="shared" si="33"/>
        <v>R+</v>
      </c>
      <c r="Q24" s="91">
        <f t="shared" si="34"/>
        <v>15.24132067</v>
      </c>
      <c r="R24" s="87">
        <f t="shared" si="8"/>
        <v>0.3842634205</v>
      </c>
      <c r="S24" s="89">
        <f t="shared" si="9"/>
        <v>0.6157365795</v>
      </c>
      <c r="T24" s="44" t="str">
        <f t="shared" si="35"/>
        <v>R+</v>
      </c>
      <c r="U24" s="91">
        <f t="shared" si="36"/>
        <v>15.26200224</v>
      </c>
      <c r="V24" s="87">
        <f t="shared" si="10"/>
        <v>0.4419561681</v>
      </c>
      <c r="W24" s="124">
        <f t="shared" si="11"/>
        <v>0.5580438319</v>
      </c>
      <c r="X24" s="87">
        <f t="shared" si="12"/>
        <v>0.3813302189</v>
      </c>
      <c r="Y24" s="124">
        <f t="shared" si="13"/>
        <v>0.6186697811</v>
      </c>
      <c r="Z24" s="87">
        <f t="shared" si="14"/>
        <v>0.7539194767</v>
      </c>
      <c r="AA24" s="89">
        <f t="shared" si="15"/>
        <v>0.1833652985</v>
      </c>
      <c r="AB24" s="89">
        <f t="shared" si="16"/>
        <v>0.04006016401</v>
      </c>
      <c r="AC24" s="89">
        <f t="shared" si="17"/>
        <v>0.006178325843</v>
      </c>
      <c r="AD24" s="89">
        <f t="shared" si="18"/>
        <v>0.006196317473</v>
      </c>
      <c r="AE24" s="89">
        <f t="shared" si="19"/>
        <v>0.01028041755</v>
      </c>
      <c r="AF24" s="87"/>
      <c r="AG24" s="124"/>
      <c r="AH24" s="21">
        <v>21.0</v>
      </c>
      <c r="AI24" s="128">
        <f t="shared" si="20"/>
        <v>206131</v>
      </c>
      <c r="AJ24" s="182">
        <v>87742.0</v>
      </c>
      <c r="AK24" s="182">
        <v>110789.0</v>
      </c>
      <c r="AL24" s="183">
        <v>7600.0</v>
      </c>
      <c r="AM24" s="128">
        <v>95013.0</v>
      </c>
      <c r="AN24" s="138">
        <v>154149.0</v>
      </c>
      <c r="AO24" s="128"/>
      <c r="AP24" s="138"/>
      <c r="AQ24" s="109">
        <f t="shared" si="21"/>
        <v>-15.25166146</v>
      </c>
      <c r="AR24" s="198">
        <v>265825.0</v>
      </c>
      <c r="AS24" s="182">
        <v>95383.0</v>
      </c>
      <c r="AT24" s="182">
        <v>164352.0</v>
      </c>
      <c r="AU24" s="132">
        <f t="shared" si="37"/>
        <v>-15.24132067</v>
      </c>
      <c r="AV24" s="128">
        <v>103886.0</v>
      </c>
      <c r="AW24" s="130">
        <v>166465.0</v>
      </c>
      <c r="AX24" s="132">
        <f t="shared" si="38"/>
        <v>-15.26200224</v>
      </c>
      <c r="AY24" s="42">
        <v>729002.0</v>
      </c>
      <c r="AZ24" s="44">
        <v>529923.0</v>
      </c>
      <c r="BA24" s="44">
        <v>141313.0</v>
      </c>
      <c r="BB24" s="44">
        <v>37849.0</v>
      </c>
      <c r="BC24" s="44">
        <v>4729.0</v>
      </c>
      <c r="BD24" s="44">
        <v>4634.0</v>
      </c>
      <c r="BE24" s="71">
        <v>10554.0</v>
      </c>
      <c r="BF24" s="42">
        <v>555814.0</v>
      </c>
      <c r="BG24" s="44">
        <v>419039.0</v>
      </c>
      <c r="BH24" s="44">
        <v>101917.0</v>
      </c>
      <c r="BI24" s="44">
        <v>22266.0</v>
      </c>
      <c r="BJ24" s="44">
        <v>3434.0</v>
      </c>
      <c r="BK24" s="44">
        <v>3444.0</v>
      </c>
      <c r="BL24" s="71">
        <v>5714.0</v>
      </c>
      <c r="BM24" s="186"/>
      <c r="BN24" s="186"/>
      <c r="BO24" s="230" t="s">
        <v>445</v>
      </c>
      <c r="BP24" s="87">
        <f t="shared" si="22"/>
        <v>0.7856675738</v>
      </c>
      <c r="BQ24" s="89">
        <f t="shared" si="23"/>
        <v>0.05625649043</v>
      </c>
      <c r="BR24" s="89">
        <f t="shared" si="24"/>
        <v>0.08126318802</v>
      </c>
      <c r="BS24" s="89">
        <f t="shared" si="25"/>
        <v>0.05269906288</v>
      </c>
      <c r="BT24" s="89">
        <f t="shared" si="26"/>
        <v>0.001602548479</v>
      </c>
      <c r="BU24" s="124">
        <f t="shared" si="27"/>
        <v>0.02251113634</v>
      </c>
      <c r="BV24" s="87">
        <f t="shared" si="28"/>
        <v>0.6178856744</v>
      </c>
      <c r="BW24" s="89">
        <f t="shared" si="29"/>
        <v>0.3821143256</v>
      </c>
      <c r="BX24" s="71" t="str">
        <f t="shared" si="39"/>
        <v>D+</v>
      </c>
      <c r="BY24" s="207">
        <f t="shared" si="40"/>
        <v>9.824048119</v>
      </c>
      <c r="BZ24" s="87">
        <f t="shared" si="41"/>
        <v>0.5575963332</v>
      </c>
      <c r="CA24" s="124">
        <f t="shared" si="42"/>
        <v>0.4424036668</v>
      </c>
      <c r="CB24" s="189"/>
      <c r="CC24" s="164">
        <f t="shared" si="43"/>
        <v>9.824048119</v>
      </c>
      <c r="CD24" s="56"/>
      <c r="CE24" s="56"/>
      <c r="CF24" s="58"/>
      <c r="CG24" s="58">
        <v>21.0</v>
      </c>
      <c r="CH24" s="42">
        <v>6547629.0</v>
      </c>
      <c r="CI24" s="58">
        <v>4984800.0</v>
      </c>
      <c r="CJ24" s="58">
        <v>391693.0</v>
      </c>
      <c r="CK24" s="58">
        <v>627654.0</v>
      </c>
      <c r="CL24" s="58">
        <v>348962.0</v>
      </c>
      <c r="CM24" s="58">
        <v>10778.0</v>
      </c>
      <c r="CN24" s="58">
        <v>183742.0</v>
      </c>
      <c r="CO24" s="42">
        <v>5128706.0</v>
      </c>
      <c r="CP24" s="44">
        <v>4029458.0</v>
      </c>
      <c r="CQ24" s="44">
        <v>288523.0</v>
      </c>
      <c r="CR24" s="44">
        <v>416775.0</v>
      </c>
      <c r="CS24" s="44">
        <v>270278.0</v>
      </c>
      <c r="CT24" s="44">
        <v>8219.0</v>
      </c>
      <c r="CU24" s="44">
        <v>115453.0</v>
      </c>
      <c r="CV24" s="42">
        <v>1921761.0</v>
      </c>
      <c r="CW24" s="71">
        <v>1188460.0</v>
      </c>
      <c r="CX24" s="192">
        <v>0.5575963331920404</v>
      </c>
      <c r="CY24" s="194">
        <v>0.4424036668079596</v>
      </c>
    </row>
    <row r="25" ht="15.0" customHeight="1">
      <c r="A25" s="139" t="s">
        <v>500</v>
      </c>
      <c r="B25" s="140" t="s">
        <v>501</v>
      </c>
      <c r="C25" s="72" t="s">
        <v>502</v>
      </c>
      <c r="D25" s="74" t="s">
        <v>503</v>
      </c>
      <c r="E25" s="69" t="s">
        <v>504</v>
      </c>
      <c r="F25" s="71" t="s">
        <v>505</v>
      </c>
      <c r="G25" s="73">
        <v>1960.0</v>
      </c>
      <c r="H25" s="75" t="s">
        <v>78</v>
      </c>
      <c r="I25" s="73">
        <v>2012.0</v>
      </c>
      <c r="J25" s="87">
        <f t="shared" si="4"/>
        <v>0.3896992217</v>
      </c>
      <c r="K25" s="89">
        <f t="shared" si="5"/>
        <v>0.6103007783</v>
      </c>
      <c r="L25" s="42" t="str">
        <f t="shared" si="31"/>
        <v>R+</v>
      </c>
      <c r="M25" s="91">
        <f t="shared" si="32"/>
        <v>10.01873077</v>
      </c>
      <c r="N25" s="87">
        <f t="shared" si="6"/>
        <v>0.4158576327</v>
      </c>
      <c r="O25" s="89">
        <f t="shared" si="7"/>
        <v>0.5841423673</v>
      </c>
      <c r="P25" s="44" t="str">
        <f t="shared" si="33"/>
        <v>R+</v>
      </c>
      <c r="Q25" s="91">
        <f t="shared" si="34"/>
        <v>10.37875605</v>
      </c>
      <c r="R25" s="87">
        <f t="shared" si="8"/>
        <v>0.4402963879</v>
      </c>
      <c r="S25" s="89">
        <f t="shared" si="9"/>
        <v>0.5597036121</v>
      </c>
      <c r="T25" s="44" t="str">
        <f t="shared" si="35"/>
        <v>R+</v>
      </c>
      <c r="U25" s="91">
        <f t="shared" si="36"/>
        <v>9.658705497</v>
      </c>
      <c r="V25" s="87">
        <f t="shared" si="10"/>
        <v>0.3896992217</v>
      </c>
      <c r="W25" s="124">
        <f t="shared" si="11"/>
        <v>0.6103007783</v>
      </c>
      <c r="X25" s="87">
        <f t="shared" si="12"/>
        <v>0.4261742343</v>
      </c>
      <c r="Y25" s="124">
        <f t="shared" si="13"/>
        <v>0.5738257657</v>
      </c>
      <c r="Z25" s="87">
        <f t="shared" si="14"/>
        <v>0.8211055693</v>
      </c>
      <c r="AA25" s="89">
        <f t="shared" si="15"/>
        <v>0.01342829507</v>
      </c>
      <c r="AB25" s="89">
        <f t="shared" si="16"/>
        <v>0.09923789247</v>
      </c>
      <c r="AC25" s="89">
        <f t="shared" si="17"/>
        <v>0.02314962417</v>
      </c>
      <c r="AD25" s="89">
        <f t="shared" si="18"/>
        <v>0.01755315029</v>
      </c>
      <c r="AE25" s="89">
        <f t="shared" si="19"/>
        <v>0.02552546873</v>
      </c>
      <c r="AF25" s="87"/>
      <c r="AG25" s="124"/>
      <c r="AH25" s="21">
        <v>22.0</v>
      </c>
      <c r="AI25" s="128">
        <f t="shared" si="20"/>
        <v>216372</v>
      </c>
      <c r="AJ25" s="182">
        <v>84320.0</v>
      </c>
      <c r="AK25" s="182">
        <v>132052.0</v>
      </c>
      <c r="AL25" s="197">
        <v>0.0</v>
      </c>
      <c r="AM25" s="128">
        <v>125386.0</v>
      </c>
      <c r="AN25" s="138">
        <v>168827.0</v>
      </c>
      <c r="AO25" s="128"/>
      <c r="AP25" s="138"/>
      <c r="AQ25" s="109">
        <f t="shared" si="21"/>
        <v>-10.01873077</v>
      </c>
      <c r="AR25" s="198">
        <v>303928.0</v>
      </c>
      <c r="AS25" s="182">
        <v>122379.0</v>
      </c>
      <c r="AT25" s="182">
        <v>171902.0</v>
      </c>
      <c r="AU25" s="132">
        <f t="shared" si="37"/>
        <v>-10.37875605</v>
      </c>
      <c r="AV25" s="128">
        <v>139522.0</v>
      </c>
      <c r="AW25" s="130">
        <v>177360.0</v>
      </c>
      <c r="AX25" s="132">
        <f t="shared" si="38"/>
        <v>-9.658705497</v>
      </c>
      <c r="AY25" s="42">
        <v>704304.0</v>
      </c>
      <c r="AZ25" s="44">
        <v>556527.0</v>
      </c>
      <c r="BA25" s="44">
        <v>9075.0</v>
      </c>
      <c r="BB25" s="44">
        <v>84890.0</v>
      </c>
      <c r="BC25" s="44">
        <v>17617.0</v>
      </c>
      <c r="BD25" s="44">
        <v>13263.0</v>
      </c>
      <c r="BE25" s="71">
        <v>22932.0</v>
      </c>
      <c r="BF25" s="42">
        <v>555171.0</v>
      </c>
      <c r="BG25" s="44">
        <v>455854.0</v>
      </c>
      <c r="BH25" s="44">
        <v>7455.0</v>
      </c>
      <c r="BI25" s="44">
        <v>55094.0</v>
      </c>
      <c r="BJ25" s="44">
        <v>12852.0</v>
      </c>
      <c r="BK25" s="44">
        <v>9745.0</v>
      </c>
      <c r="BL25" s="71">
        <v>14171.0</v>
      </c>
      <c r="BM25" s="186"/>
      <c r="BN25" s="186"/>
      <c r="BO25" s="231" t="s">
        <v>459</v>
      </c>
      <c r="BP25" s="87">
        <f t="shared" si="22"/>
        <v>0.7905883782</v>
      </c>
      <c r="BQ25" s="89">
        <f t="shared" si="23"/>
        <v>0.1324092402</v>
      </c>
      <c r="BR25" s="89">
        <f t="shared" si="24"/>
        <v>0.03508302593</v>
      </c>
      <c r="BS25" s="89">
        <f t="shared" si="25"/>
        <v>0.02346870618</v>
      </c>
      <c r="BT25" s="89">
        <f t="shared" si="26"/>
        <v>0.00531475792</v>
      </c>
      <c r="BU25" s="124">
        <f t="shared" si="27"/>
        <v>0.01313589153</v>
      </c>
      <c r="BV25" s="87">
        <f t="shared" si="28"/>
        <v>0.5480053207</v>
      </c>
      <c r="BW25" s="89">
        <f t="shared" si="29"/>
        <v>0.4519946793</v>
      </c>
      <c r="BX25" s="71" t="str">
        <f t="shared" si="39"/>
        <v>D+</v>
      </c>
      <c r="BY25" s="207">
        <f t="shared" si="40"/>
        <v>2.836012754</v>
      </c>
      <c r="BZ25" s="87">
        <f t="shared" si="41"/>
        <v>0.5104956123</v>
      </c>
      <c r="CA25" s="124">
        <f t="shared" si="42"/>
        <v>0.4895043877</v>
      </c>
      <c r="CB25" s="189"/>
      <c r="CC25" s="164">
        <f t="shared" si="43"/>
        <v>2.836012754</v>
      </c>
      <c r="CD25" s="56"/>
      <c r="CE25" s="56"/>
      <c r="CF25" s="58"/>
      <c r="CG25" s="58">
        <v>22.0</v>
      </c>
      <c r="CH25" s="42">
        <v>9883640.0</v>
      </c>
      <c r="CI25" s="58">
        <v>7569939.0</v>
      </c>
      <c r="CJ25" s="58">
        <v>1383756.0</v>
      </c>
      <c r="CK25" s="58">
        <v>436358.0</v>
      </c>
      <c r="CL25" s="58">
        <v>238660.0</v>
      </c>
      <c r="CM25" s="58">
        <v>54665.0</v>
      </c>
      <c r="CN25" s="58">
        <v>200262.0</v>
      </c>
      <c r="CO25" s="42">
        <v>7539572.0</v>
      </c>
      <c r="CP25" s="44">
        <v>5960698.0</v>
      </c>
      <c r="CQ25" s="44">
        <v>998309.0</v>
      </c>
      <c r="CR25" s="44">
        <v>264511.0</v>
      </c>
      <c r="CS25" s="44">
        <v>176944.0</v>
      </c>
      <c r="CT25" s="44">
        <v>40071.0</v>
      </c>
      <c r="CU25" s="44">
        <v>99039.0</v>
      </c>
      <c r="CV25" s="42">
        <v>2564569.0</v>
      </c>
      <c r="CW25" s="71">
        <v>2115256.0</v>
      </c>
      <c r="CX25" s="192">
        <v>0.5104956122902949</v>
      </c>
      <c r="CY25" s="194">
        <v>0.48950438770970506</v>
      </c>
    </row>
    <row r="26" ht="15.0" customHeight="1">
      <c r="A26" s="176" t="s">
        <v>515</v>
      </c>
      <c r="B26" s="178" t="s">
        <v>516</v>
      </c>
      <c r="C26" s="65" t="s">
        <v>517</v>
      </c>
      <c r="D26" s="67" t="s">
        <v>518</v>
      </c>
      <c r="E26" s="69" t="s">
        <v>519</v>
      </c>
      <c r="F26" s="71" t="s">
        <v>520</v>
      </c>
      <c r="G26" s="73">
        <v>1964.0</v>
      </c>
      <c r="H26" s="75" t="s">
        <v>196</v>
      </c>
      <c r="I26" s="73">
        <v>2012.0</v>
      </c>
      <c r="J26" s="87">
        <f t="shared" si="4"/>
        <v>0.7499126533</v>
      </c>
      <c r="K26" s="89">
        <f t="shared" si="5"/>
        <v>0.2500873467</v>
      </c>
      <c r="L26" s="42" t="str">
        <f t="shared" si="31"/>
        <v>D+</v>
      </c>
      <c r="M26" s="180">
        <f t="shared" si="32"/>
        <v>19.98974834</v>
      </c>
      <c r="N26" s="87">
        <f t="shared" si="6"/>
        <v>0.7191428214</v>
      </c>
      <c r="O26" s="89">
        <f t="shared" si="7"/>
        <v>0.2808571786</v>
      </c>
      <c r="P26" s="44" t="str">
        <f t="shared" si="33"/>
        <v>D+</v>
      </c>
      <c r="Q26" s="180">
        <f t="shared" si="34"/>
        <v>19.94976283</v>
      </c>
      <c r="R26" s="87">
        <f t="shared" si="8"/>
        <v>0.7371807814</v>
      </c>
      <c r="S26" s="89">
        <f t="shared" si="9"/>
        <v>0.2628192186</v>
      </c>
      <c r="T26" s="44" t="str">
        <f t="shared" si="35"/>
        <v>D+</v>
      </c>
      <c r="U26" s="180">
        <f t="shared" si="36"/>
        <v>20.02973385</v>
      </c>
      <c r="V26" s="87">
        <f t="shared" si="10"/>
        <v>0.7499126533</v>
      </c>
      <c r="W26" s="124">
        <f t="shared" si="11"/>
        <v>0.2500873467</v>
      </c>
      <c r="X26" s="87">
        <f t="shared" si="12"/>
        <v>0.7124329976</v>
      </c>
      <c r="Y26" s="124">
        <f t="shared" si="13"/>
        <v>0.2875670024</v>
      </c>
      <c r="Z26" s="87">
        <f t="shared" si="14"/>
        <v>0.7624658726</v>
      </c>
      <c r="AA26" s="89">
        <f t="shared" si="15"/>
        <v>0.01672401939</v>
      </c>
      <c r="AB26" s="89">
        <f t="shared" si="16"/>
        <v>0.1409848549</v>
      </c>
      <c r="AC26" s="89">
        <f t="shared" si="17"/>
        <v>0.03589131914</v>
      </c>
      <c r="AD26" s="89">
        <f t="shared" si="18"/>
        <v>0.01876489833</v>
      </c>
      <c r="AE26" s="89">
        <f t="shared" si="19"/>
        <v>0.02516903566</v>
      </c>
      <c r="AF26" s="87"/>
      <c r="AG26" s="124"/>
      <c r="AH26" s="21">
        <v>23.0</v>
      </c>
      <c r="AI26" s="128">
        <f t="shared" si="20"/>
        <v>217524</v>
      </c>
      <c r="AJ26" s="182">
        <v>163124.0</v>
      </c>
      <c r="AK26" s="182">
        <v>54400.0</v>
      </c>
      <c r="AL26" s="197">
        <v>0.0</v>
      </c>
      <c r="AM26" s="128">
        <v>226216.0</v>
      </c>
      <c r="AN26" s="138">
        <v>91310.0</v>
      </c>
      <c r="AO26" s="128"/>
      <c r="AP26" s="138"/>
      <c r="AQ26" s="109">
        <f t="shared" si="21"/>
        <v>19.98974834</v>
      </c>
      <c r="AR26" s="198">
        <v>333442.0</v>
      </c>
      <c r="AS26" s="182">
        <v>230212.0</v>
      </c>
      <c r="AT26" s="182">
        <v>89908.0</v>
      </c>
      <c r="AU26" s="132">
        <f t="shared" si="37"/>
        <v>19.94976283</v>
      </c>
      <c r="AV26" s="128">
        <v>255585.0</v>
      </c>
      <c r="AW26" s="130">
        <v>91121.0</v>
      </c>
      <c r="AX26" s="132">
        <f t="shared" si="38"/>
        <v>20.02973385</v>
      </c>
      <c r="AY26" s="42">
        <v>701504.0</v>
      </c>
      <c r="AZ26" s="44">
        <v>510654.0</v>
      </c>
      <c r="BA26" s="44">
        <v>11090.0</v>
      </c>
      <c r="BB26" s="44">
        <v>116747.0</v>
      </c>
      <c r="BC26" s="44">
        <v>24899.0</v>
      </c>
      <c r="BD26" s="44">
        <v>14751.0</v>
      </c>
      <c r="BE26" s="71">
        <v>23363.0</v>
      </c>
      <c r="BF26" s="42">
        <v>554173.0</v>
      </c>
      <c r="BG26" s="44">
        <v>422538.0</v>
      </c>
      <c r="BH26" s="44">
        <v>9268.0</v>
      </c>
      <c r="BI26" s="44">
        <v>78130.0</v>
      </c>
      <c r="BJ26" s="44">
        <v>19890.0</v>
      </c>
      <c r="BK26" s="44">
        <v>10399.0</v>
      </c>
      <c r="BL26" s="71">
        <v>13948.0</v>
      </c>
      <c r="BM26" s="186"/>
      <c r="BN26" s="186"/>
      <c r="BO26" s="232" t="s">
        <v>473</v>
      </c>
      <c r="BP26" s="87">
        <f t="shared" si="22"/>
        <v>0.8613837987</v>
      </c>
      <c r="BQ26" s="89">
        <f t="shared" si="23"/>
        <v>0.04345621815</v>
      </c>
      <c r="BR26" s="89">
        <f t="shared" si="24"/>
        <v>0.03702515161</v>
      </c>
      <c r="BS26" s="89">
        <f t="shared" si="25"/>
        <v>0.03665921865</v>
      </c>
      <c r="BT26" s="89">
        <f t="shared" si="26"/>
        <v>0.009455548474</v>
      </c>
      <c r="BU26" s="124">
        <f t="shared" si="27"/>
        <v>0.01202006437</v>
      </c>
      <c r="BV26" s="87">
        <f t="shared" si="28"/>
        <v>0.5394122646</v>
      </c>
      <c r="BW26" s="89">
        <f t="shared" si="29"/>
        <v>0.4605877354</v>
      </c>
      <c r="BX26" s="71" t="str">
        <f t="shared" si="39"/>
        <v>D+</v>
      </c>
      <c r="BY26" s="207">
        <f t="shared" si="40"/>
        <v>1.976707144</v>
      </c>
      <c r="BZ26" s="87">
        <f t="shared" si="41"/>
        <v>0.5222517455</v>
      </c>
      <c r="CA26" s="124">
        <f t="shared" si="42"/>
        <v>0.4777482545</v>
      </c>
      <c r="CB26" s="189"/>
      <c r="CC26" s="164">
        <f t="shared" si="43"/>
        <v>1.976707144</v>
      </c>
      <c r="CD26" s="56"/>
      <c r="CE26" s="56"/>
      <c r="CF26" s="58"/>
      <c r="CG26" s="58">
        <v>23.0</v>
      </c>
      <c r="CH26" s="42">
        <v>5303925.0</v>
      </c>
      <c r="CI26" s="58">
        <v>4405142.0</v>
      </c>
      <c r="CJ26" s="58">
        <v>269141.0</v>
      </c>
      <c r="CK26" s="58">
        <v>250258.0</v>
      </c>
      <c r="CL26" s="58">
        <v>214856.0</v>
      </c>
      <c r="CM26" s="58">
        <v>55421.0</v>
      </c>
      <c r="CN26" s="58">
        <v>109107.0</v>
      </c>
      <c r="CO26" s="42">
        <v>4019862.0</v>
      </c>
      <c r="CP26" s="44">
        <v>3462644.0</v>
      </c>
      <c r="CQ26" s="44">
        <v>174688.0</v>
      </c>
      <c r="CR26" s="44">
        <v>148836.0</v>
      </c>
      <c r="CS26" s="44">
        <v>147365.0</v>
      </c>
      <c r="CT26" s="44">
        <v>38010.0</v>
      </c>
      <c r="CU26" s="44">
        <v>48319.0</v>
      </c>
      <c r="CV26" s="42">
        <v>1546167.0</v>
      </c>
      <c r="CW26" s="71">
        <v>1320225.0</v>
      </c>
      <c r="CX26" s="192">
        <v>0.5222517455333007</v>
      </c>
      <c r="CY26" s="194">
        <v>0.47774825446669933</v>
      </c>
    </row>
    <row r="27" ht="15.0" customHeight="1">
      <c r="A27" s="139" t="s">
        <v>531</v>
      </c>
      <c r="B27" s="140" t="s">
        <v>532</v>
      </c>
      <c r="C27" s="65" t="s">
        <v>143</v>
      </c>
      <c r="D27" s="67" t="s">
        <v>533</v>
      </c>
      <c r="E27" s="69" t="s">
        <v>534</v>
      </c>
      <c r="F27" s="71" t="s">
        <v>535</v>
      </c>
      <c r="G27" s="73">
        <v>1945.0</v>
      </c>
      <c r="H27" s="75" t="s">
        <v>110</v>
      </c>
      <c r="I27" s="73" t="s">
        <v>197</v>
      </c>
      <c r="J27" s="87">
        <f t="shared" si="4"/>
        <v>0.5272461067</v>
      </c>
      <c r="K27" s="89">
        <f t="shared" si="5"/>
        <v>0.4727538933</v>
      </c>
      <c r="L27" s="42" t="str">
        <f t="shared" si="31"/>
        <v>D+</v>
      </c>
      <c r="M27" s="180">
        <f t="shared" si="32"/>
        <v>3.121934976</v>
      </c>
      <c r="N27" s="87">
        <f t="shared" si="6"/>
        <v>0.5575490054</v>
      </c>
      <c r="O27" s="89">
        <f t="shared" si="7"/>
        <v>0.4424509946</v>
      </c>
      <c r="P27" s="44" t="str">
        <f t="shared" si="33"/>
        <v>D+</v>
      </c>
      <c r="Q27" s="180">
        <f t="shared" si="34"/>
        <v>3.790381227</v>
      </c>
      <c r="R27" s="87">
        <f t="shared" si="8"/>
        <v>0.5614183302</v>
      </c>
      <c r="S27" s="89">
        <f t="shared" si="9"/>
        <v>0.4385816698</v>
      </c>
      <c r="T27" s="44" t="str">
        <f t="shared" si="35"/>
        <v>D+</v>
      </c>
      <c r="U27" s="180">
        <f t="shared" si="36"/>
        <v>2.453488725</v>
      </c>
      <c r="V27" s="87">
        <f t="shared" si="10"/>
        <v>0.5272461067</v>
      </c>
      <c r="W27" s="124">
        <f t="shared" si="11"/>
        <v>0.4727538933</v>
      </c>
      <c r="X27" s="87">
        <f t="shared" si="12"/>
        <v>0.5423049306</v>
      </c>
      <c r="Y27" s="124">
        <f t="shared" si="13"/>
        <v>0.4576950694</v>
      </c>
      <c r="Z27" s="87">
        <f t="shared" si="14"/>
        <v>0.550789397</v>
      </c>
      <c r="AA27" s="89">
        <f t="shared" si="15"/>
        <v>0.0600242657</v>
      </c>
      <c r="AB27" s="89">
        <f t="shared" si="16"/>
        <v>0.2356343841</v>
      </c>
      <c r="AC27" s="89">
        <f t="shared" si="17"/>
        <v>0.1116679142</v>
      </c>
      <c r="AD27" s="89">
        <f t="shared" si="18"/>
        <v>0.008873930757</v>
      </c>
      <c r="AE27" s="89">
        <f t="shared" si="19"/>
        <v>0.03301010817</v>
      </c>
      <c r="AF27" s="87"/>
      <c r="AG27" s="124"/>
      <c r="AH27" s="21">
        <v>24.0</v>
      </c>
      <c r="AI27" s="128">
        <f t="shared" si="20"/>
        <v>150260</v>
      </c>
      <c r="AJ27" s="182">
        <v>79224.0</v>
      </c>
      <c r="AK27" s="182">
        <v>71036.0</v>
      </c>
      <c r="AL27" s="197">
        <v>0.0</v>
      </c>
      <c r="AM27" s="128">
        <v>126882.0</v>
      </c>
      <c r="AN27" s="138">
        <v>107086.0</v>
      </c>
      <c r="AO27" s="128"/>
      <c r="AP27" s="138"/>
      <c r="AQ27" s="109">
        <f t="shared" si="21"/>
        <v>3.121934976</v>
      </c>
      <c r="AR27" s="198">
        <v>241687.0</v>
      </c>
      <c r="AS27" s="182">
        <v>131237.0</v>
      </c>
      <c r="AT27" s="182">
        <v>104145.0</v>
      </c>
      <c r="AU27" s="132">
        <f t="shared" si="37"/>
        <v>3.790381227</v>
      </c>
      <c r="AV27" s="128">
        <v>139554.0</v>
      </c>
      <c r="AW27" s="130">
        <v>109020.0</v>
      </c>
      <c r="AX27" s="132">
        <f t="shared" si="38"/>
        <v>2.453488725</v>
      </c>
      <c r="AY27" s="42">
        <v>702044.0</v>
      </c>
      <c r="AZ27" s="44">
        <v>356604.0</v>
      </c>
      <c r="BA27" s="44">
        <v>40957.0</v>
      </c>
      <c r="BB27" s="44">
        <v>194579.0</v>
      </c>
      <c r="BC27" s="44">
        <v>73565.0</v>
      </c>
      <c r="BD27" s="44">
        <v>6199.0</v>
      </c>
      <c r="BE27" s="71">
        <v>30140.0</v>
      </c>
      <c r="BF27" s="42">
        <v>525021.0</v>
      </c>
      <c r="BG27" s="44">
        <v>289176.0</v>
      </c>
      <c r="BH27" s="44">
        <v>31514.0</v>
      </c>
      <c r="BI27" s="44">
        <v>123713.0</v>
      </c>
      <c r="BJ27" s="44">
        <v>58628.0</v>
      </c>
      <c r="BK27" s="44">
        <v>4659.0</v>
      </c>
      <c r="BL27" s="71">
        <v>17331.0</v>
      </c>
      <c r="BM27" s="186"/>
      <c r="BN27" s="186"/>
      <c r="BO27" s="233" t="s">
        <v>494</v>
      </c>
      <c r="BP27" s="87">
        <f t="shared" si="22"/>
        <v>0.6095855665</v>
      </c>
      <c r="BQ27" s="89">
        <f t="shared" si="23"/>
        <v>0.3455421112</v>
      </c>
      <c r="BR27" s="89">
        <f t="shared" si="24"/>
        <v>0.02485687752</v>
      </c>
      <c r="BS27" s="89">
        <f t="shared" si="25"/>
        <v>0.009119960646</v>
      </c>
      <c r="BT27" s="89">
        <f t="shared" si="26"/>
        <v>0.004268128923</v>
      </c>
      <c r="BU27" s="124">
        <f t="shared" si="27"/>
        <v>0.00662735527</v>
      </c>
      <c r="BV27" s="87">
        <f t="shared" si="28"/>
        <v>0.441981008</v>
      </c>
      <c r="BW27" s="89">
        <f t="shared" si="29"/>
        <v>0.558018992</v>
      </c>
      <c r="BX27" s="71" t="str">
        <f t="shared" si="39"/>
        <v>R+</v>
      </c>
      <c r="BY27" s="200">
        <f t="shared" si="40"/>
        <v>7.766418516</v>
      </c>
      <c r="BZ27" s="87">
        <f t="shared" si="41"/>
        <v>0.416526909</v>
      </c>
      <c r="CA27" s="124">
        <f t="shared" si="42"/>
        <v>0.583473091</v>
      </c>
      <c r="CB27" s="189"/>
      <c r="CC27" s="164">
        <f t="shared" si="43"/>
        <v>-7.766418516</v>
      </c>
      <c r="CD27" s="56"/>
      <c r="CE27" s="56"/>
      <c r="CF27" s="58"/>
      <c r="CG27" s="58">
        <v>24.0</v>
      </c>
      <c r="CH27" s="42">
        <v>2967297.0</v>
      </c>
      <c r="CI27" s="58">
        <v>1722287.0</v>
      </c>
      <c r="CJ27" s="58">
        <v>1093512.0</v>
      </c>
      <c r="CK27" s="58">
        <v>81481.0</v>
      </c>
      <c r="CL27" s="58">
        <v>26425.0</v>
      </c>
      <c r="CM27" s="58">
        <v>13845.0</v>
      </c>
      <c r="CN27" s="58">
        <v>29747.0</v>
      </c>
      <c r="CO27" s="42">
        <v>2211742.0</v>
      </c>
      <c r="CP27" s="44">
        <v>1348246.0</v>
      </c>
      <c r="CQ27" s="44">
        <v>764250.0</v>
      </c>
      <c r="CR27" s="44">
        <v>54977.0</v>
      </c>
      <c r="CS27" s="44">
        <v>20171.0</v>
      </c>
      <c r="CT27" s="44">
        <v>9440.0</v>
      </c>
      <c r="CU27" s="44">
        <v>14658.0</v>
      </c>
      <c r="CV27" s="42">
        <v>562949.0</v>
      </c>
      <c r="CW27" s="71">
        <v>710746.0</v>
      </c>
      <c r="CX27" s="192">
        <v>0.4165269089768574</v>
      </c>
      <c r="CY27" s="194">
        <v>0.5834730910231426</v>
      </c>
    </row>
    <row r="28" ht="15.0" customHeight="1">
      <c r="A28" s="176" t="s">
        <v>540</v>
      </c>
      <c r="B28" s="178" t="s">
        <v>541</v>
      </c>
      <c r="C28" s="72" t="s">
        <v>159</v>
      </c>
      <c r="D28" s="74" t="s">
        <v>542</v>
      </c>
      <c r="E28" s="69" t="s">
        <v>543</v>
      </c>
      <c r="F28" s="71" t="s">
        <v>544</v>
      </c>
      <c r="G28" s="73">
        <v>1956.0</v>
      </c>
      <c r="H28" s="75" t="s">
        <v>103</v>
      </c>
      <c r="I28" s="73">
        <v>2008.0</v>
      </c>
      <c r="J28" s="78">
        <f t="shared" si="4"/>
        <v>0</v>
      </c>
      <c r="K28" s="82">
        <f t="shared" si="5"/>
        <v>1</v>
      </c>
      <c r="L28" s="42" t="str">
        <f t="shared" si="31"/>
        <v>R+</v>
      </c>
      <c r="M28" s="91">
        <f t="shared" si="32"/>
        <v>10.3026438</v>
      </c>
      <c r="N28" s="87">
        <f t="shared" si="6"/>
        <v>0.4058669521</v>
      </c>
      <c r="O28" s="89">
        <f t="shared" si="7"/>
        <v>0.5941330479</v>
      </c>
      <c r="P28" s="44" t="str">
        <f t="shared" si="33"/>
        <v>R+</v>
      </c>
      <c r="Q28" s="91">
        <f t="shared" si="34"/>
        <v>11.37782411</v>
      </c>
      <c r="R28" s="87">
        <f t="shared" si="8"/>
        <v>0.444608808</v>
      </c>
      <c r="S28" s="89">
        <f t="shared" si="9"/>
        <v>0.555391192</v>
      </c>
      <c r="T28" s="44" t="str">
        <f t="shared" si="35"/>
        <v>R+</v>
      </c>
      <c r="U28" s="91">
        <f t="shared" si="36"/>
        <v>9.227463486</v>
      </c>
      <c r="V28" s="78">
        <f t="shared" si="10"/>
        <v>0</v>
      </c>
      <c r="W28" s="80">
        <f t="shared" si="11"/>
        <v>1</v>
      </c>
      <c r="X28" s="87">
        <f t="shared" si="12"/>
        <v>0.3889084551</v>
      </c>
      <c r="Y28" s="124">
        <f t="shared" si="13"/>
        <v>0.6110915449</v>
      </c>
      <c r="Z28" s="87">
        <f t="shared" si="14"/>
        <v>0.8101293298</v>
      </c>
      <c r="AA28" s="89">
        <f t="shared" si="15"/>
        <v>0.01218801101</v>
      </c>
      <c r="AB28" s="89">
        <f t="shared" si="16"/>
        <v>0.104013803</v>
      </c>
      <c r="AC28" s="89">
        <f t="shared" si="17"/>
        <v>0.04034772436</v>
      </c>
      <c r="AD28" s="89">
        <f t="shared" si="18"/>
        <v>0.01027133316</v>
      </c>
      <c r="AE28" s="89">
        <f t="shared" si="19"/>
        <v>0.02304979868</v>
      </c>
      <c r="AF28" s="87"/>
      <c r="AG28" s="124"/>
      <c r="AH28" s="21">
        <v>25.0</v>
      </c>
      <c r="AI28" s="128">
        <f t="shared" si="20"/>
        <v>211134</v>
      </c>
      <c r="AJ28" s="182">
        <v>0.0</v>
      </c>
      <c r="AK28" s="182">
        <v>211134.0</v>
      </c>
      <c r="AL28" s="197">
        <v>0.0</v>
      </c>
      <c r="AM28" s="128">
        <v>125885.0</v>
      </c>
      <c r="AN28" s="138">
        <v>197803.0</v>
      </c>
      <c r="AO28" s="128"/>
      <c r="AP28" s="138"/>
      <c r="AQ28" s="109">
        <f t="shared" si="21"/>
        <v>-10.3026438</v>
      </c>
      <c r="AR28" s="198">
        <v>337634.0</v>
      </c>
      <c r="AS28" s="182">
        <v>133473.0</v>
      </c>
      <c r="AT28" s="182">
        <v>195386.0</v>
      </c>
      <c r="AU28" s="132">
        <f t="shared" si="37"/>
        <v>-11.37782411</v>
      </c>
      <c r="AV28" s="128">
        <v>149979.0</v>
      </c>
      <c r="AW28" s="130">
        <v>187349.0</v>
      </c>
      <c r="AX28" s="132">
        <f t="shared" si="38"/>
        <v>-9.227463486</v>
      </c>
      <c r="AY28" s="42">
        <v>701728.0</v>
      </c>
      <c r="AZ28" s="44">
        <v>548837.0</v>
      </c>
      <c r="BA28" s="44">
        <v>8267.0</v>
      </c>
      <c r="BB28" s="44">
        <v>86784.0</v>
      </c>
      <c r="BC28" s="44">
        <v>28965.0</v>
      </c>
      <c r="BD28" s="44">
        <v>7314.0</v>
      </c>
      <c r="BE28" s="71">
        <v>21561.0</v>
      </c>
      <c r="BF28" s="42">
        <v>543649.0</v>
      </c>
      <c r="BG28" s="44">
        <v>440426.0</v>
      </c>
      <c r="BH28" s="44">
        <v>6626.0</v>
      </c>
      <c r="BI28" s="44">
        <v>56547.0</v>
      </c>
      <c r="BJ28" s="44">
        <v>21935.0</v>
      </c>
      <c r="BK28" s="44">
        <v>5584.0</v>
      </c>
      <c r="BL28" s="71">
        <v>12531.0</v>
      </c>
      <c r="BM28" s="186"/>
      <c r="BN28" s="186"/>
      <c r="BO28" s="234" t="s">
        <v>510</v>
      </c>
      <c r="BP28" s="87">
        <f t="shared" si="22"/>
        <v>0.830349397</v>
      </c>
      <c r="BQ28" s="89">
        <f t="shared" si="23"/>
        <v>0.1072886963</v>
      </c>
      <c r="BR28" s="89">
        <f t="shared" si="24"/>
        <v>0.0288840276</v>
      </c>
      <c r="BS28" s="89">
        <f t="shared" si="25"/>
        <v>0.01714871356</v>
      </c>
      <c r="BT28" s="89">
        <f t="shared" si="26"/>
        <v>0.004031343548</v>
      </c>
      <c r="BU28" s="124">
        <f t="shared" si="27"/>
        <v>0.012297822</v>
      </c>
      <c r="BV28" s="87">
        <f t="shared" si="28"/>
        <v>0.4522133325</v>
      </c>
      <c r="BW28" s="89">
        <f t="shared" si="29"/>
        <v>0.5477866675</v>
      </c>
      <c r="BX28" s="71" t="str">
        <f t="shared" si="39"/>
        <v>R+</v>
      </c>
      <c r="BY28" s="200">
        <f t="shared" si="40"/>
        <v>6.743186071</v>
      </c>
      <c r="BZ28" s="87">
        <f t="shared" si="41"/>
        <v>0.4950859022</v>
      </c>
      <c r="CA28" s="124">
        <f t="shared" si="42"/>
        <v>0.5049140978</v>
      </c>
      <c r="CB28" s="189"/>
      <c r="CC28" s="164">
        <f t="shared" si="43"/>
        <v>-6.743186071</v>
      </c>
      <c r="CD28" s="56"/>
      <c r="CE28" s="56"/>
      <c r="CF28" s="58"/>
      <c r="CG28" s="58">
        <v>25.0</v>
      </c>
      <c r="CH28" s="42">
        <v>5988927.0</v>
      </c>
      <c r="CI28" s="58">
        <v>4850748.0</v>
      </c>
      <c r="CJ28" s="58">
        <v>687149.0</v>
      </c>
      <c r="CK28" s="58">
        <v>212470.0</v>
      </c>
      <c r="CL28" s="58">
        <v>102984.0</v>
      </c>
      <c r="CM28" s="58">
        <v>24062.0</v>
      </c>
      <c r="CN28" s="58">
        <v>111514.0</v>
      </c>
      <c r="CO28" s="42">
        <v>4563491.0</v>
      </c>
      <c r="CP28" s="44">
        <v>3789292.0</v>
      </c>
      <c r="CQ28" s="44">
        <v>489611.0</v>
      </c>
      <c r="CR28" s="44">
        <v>131812.0</v>
      </c>
      <c r="CS28" s="44">
        <v>78258.0</v>
      </c>
      <c r="CT28" s="44">
        <v>18397.0</v>
      </c>
      <c r="CU28" s="44">
        <v>56121.0</v>
      </c>
      <c r="CV28" s="42">
        <v>1223796.0</v>
      </c>
      <c r="CW28" s="71">
        <v>1482440.0</v>
      </c>
      <c r="CX28" s="44">
        <v>0.4950859021661804</v>
      </c>
      <c r="CY28" s="71">
        <v>0.5049140978338196</v>
      </c>
    </row>
    <row r="29" ht="15.0" customHeight="1">
      <c r="A29" s="139" t="s">
        <v>553</v>
      </c>
      <c r="B29" s="140" t="s">
        <v>554</v>
      </c>
      <c r="C29" s="65" t="s">
        <v>255</v>
      </c>
      <c r="D29" s="67" t="s">
        <v>555</v>
      </c>
      <c r="E29" s="69" t="s">
        <v>556</v>
      </c>
      <c r="F29" s="71" t="s">
        <v>557</v>
      </c>
      <c r="G29" s="73">
        <v>1951.0</v>
      </c>
      <c r="H29" s="75" t="s">
        <v>110</v>
      </c>
      <c r="I29" s="73">
        <v>1998.0</v>
      </c>
      <c r="J29" s="87">
        <f t="shared" si="4"/>
        <v>0.7573153061</v>
      </c>
      <c r="K29" s="82">
        <f t="shared" si="5"/>
        <v>0</v>
      </c>
      <c r="L29" s="42" t="str">
        <f t="shared" si="31"/>
        <v>D+</v>
      </c>
      <c r="M29" s="180">
        <f t="shared" si="32"/>
        <v>19.28424626</v>
      </c>
      <c r="N29" s="87">
        <f t="shared" si="6"/>
        <v>0.7175327588</v>
      </c>
      <c r="O29" s="89">
        <f t="shared" si="7"/>
        <v>0.2824672412</v>
      </c>
      <c r="P29" s="44" t="str">
        <f t="shared" si="33"/>
        <v>D+</v>
      </c>
      <c r="Q29" s="180">
        <f t="shared" si="34"/>
        <v>19.78875657</v>
      </c>
      <c r="R29" s="87">
        <f t="shared" si="8"/>
        <v>0.7246808025</v>
      </c>
      <c r="S29" s="89">
        <f t="shared" si="9"/>
        <v>0.2753191975</v>
      </c>
      <c r="T29" s="44" t="str">
        <f t="shared" si="35"/>
        <v>D+</v>
      </c>
      <c r="U29" s="180">
        <f t="shared" si="36"/>
        <v>18.77973596</v>
      </c>
      <c r="V29" s="78">
        <f t="shared" si="10"/>
        <v>1</v>
      </c>
      <c r="W29" s="80">
        <f t="shared" si="11"/>
        <v>0</v>
      </c>
      <c r="X29" s="87">
        <f t="shared" si="12"/>
        <v>0.7447112331</v>
      </c>
      <c r="Y29" s="124">
        <f t="shared" si="13"/>
        <v>0.2552887669</v>
      </c>
      <c r="Z29" s="87">
        <f t="shared" si="14"/>
        <v>0.5775985732</v>
      </c>
      <c r="AA29" s="89">
        <f t="shared" si="15"/>
        <v>0.06214902976</v>
      </c>
      <c r="AB29" s="89">
        <f t="shared" si="16"/>
        <v>0.2149194219</v>
      </c>
      <c r="AC29" s="89">
        <f t="shared" si="17"/>
        <v>0.1129135122</v>
      </c>
      <c r="AD29" s="89">
        <f t="shared" si="18"/>
        <v>0.006191147098</v>
      </c>
      <c r="AE29" s="89">
        <f t="shared" si="19"/>
        <v>0.02622831591</v>
      </c>
      <c r="AF29" s="87"/>
      <c r="AG29" s="124"/>
      <c r="AH29" s="21">
        <v>26.0</v>
      </c>
      <c r="AI29" s="128">
        <f t="shared" si="20"/>
        <v>171148</v>
      </c>
      <c r="AJ29" s="182">
        <v>129613.0</v>
      </c>
      <c r="AK29" s="182">
        <v>0.0</v>
      </c>
      <c r="AL29" s="183">
        <v>41535.0</v>
      </c>
      <c r="AM29" s="128">
        <v>202872.0</v>
      </c>
      <c r="AN29" s="138">
        <v>69545.0</v>
      </c>
      <c r="AO29" s="128"/>
      <c r="AP29" s="138"/>
      <c r="AQ29" s="109">
        <f t="shared" si="21"/>
        <v>19.28424626</v>
      </c>
      <c r="AR29" s="198">
        <v>286658.0</v>
      </c>
      <c r="AS29" s="182">
        <v>199924.0</v>
      </c>
      <c r="AT29" s="182">
        <v>78703.0</v>
      </c>
      <c r="AU29" s="132">
        <f t="shared" si="37"/>
        <v>19.78875657</v>
      </c>
      <c r="AV29" s="128">
        <v>215794.0</v>
      </c>
      <c r="AW29" s="130">
        <v>81984.0</v>
      </c>
      <c r="AX29" s="132">
        <f t="shared" si="38"/>
        <v>18.77973596</v>
      </c>
      <c r="AY29" s="42">
        <v>706154.0</v>
      </c>
      <c r="AZ29" s="44">
        <v>373331.0</v>
      </c>
      <c r="BA29" s="44">
        <v>45269.0</v>
      </c>
      <c r="BB29" s="44">
        <v>181046.0</v>
      </c>
      <c r="BC29" s="44">
        <v>77273.0</v>
      </c>
      <c r="BD29" s="44">
        <v>4349.0</v>
      </c>
      <c r="BE29" s="71">
        <v>24886.0</v>
      </c>
      <c r="BF29" s="42">
        <v>547233.0</v>
      </c>
      <c r="BG29" s="44">
        <v>316081.0</v>
      </c>
      <c r="BH29" s="44">
        <v>34010.0</v>
      </c>
      <c r="BI29" s="44">
        <v>117611.0</v>
      </c>
      <c r="BJ29" s="44">
        <v>61790.0</v>
      </c>
      <c r="BK29" s="44">
        <v>3388.0</v>
      </c>
      <c r="BL29" s="71">
        <v>14353.0</v>
      </c>
      <c r="BM29" s="186"/>
      <c r="BN29" s="186"/>
      <c r="BO29" s="235" t="s">
        <v>525</v>
      </c>
      <c r="BP29" s="87">
        <f t="shared" si="22"/>
        <v>0.8998971081</v>
      </c>
      <c r="BQ29" s="89">
        <f t="shared" si="23"/>
        <v>0.003417109311</v>
      </c>
      <c r="BR29" s="89">
        <f t="shared" si="24"/>
        <v>0.02274590913</v>
      </c>
      <c r="BS29" s="89">
        <f t="shared" si="25"/>
        <v>0.006923008623</v>
      </c>
      <c r="BT29" s="89">
        <f t="shared" si="26"/>
        <v>0.05085708466</v>
      </c>
      <c r="BU29" s="124">
        <f t="shared" si="27"/>
        <v>0.01615978022</v>
      </c>
      <c r="BV29" s="87">
        <f t="shared" si="28"/>
        <v>0.4296576814</v>
      </c>
      <c r="BW29" s="89">
        <f t="shared" si="29"/>
        <v>0.5703423186</v>
      </c>
      <c r="BX29" s="71" t="str">
        <f t="shared" si="39"/>
        <v>R+</v>
      </c>
      <c r="BY29" s="200">
        <f t="shared" si="40"/>
        <v>8.998751181</v>
      </c>
      <c r="BZ29" s="87">
        <f t="shared" si="41"/>
        <v>0.4300012319</v>
      </c>
      <c r="CA29" s="124">
        <f t="shared" si="42"/>
        <v>0.5699987681</v>
      </c>
      <c r="CB29" s="189"/>
      <c r="CC29" s="164">
        <f t="shared" si="43"/>
        <v>-8.998751181</v>
      </c>
      <c r="CD29" s="56"/>
      <c r="CE29" s="56"/>
      <c r="CF29" s="58"/>
      <c r="CG29" s="58">
        <v>26.0</v>
      </c>
      <c r="CH29" s="42">
        <v>989415.0</v>
      </c>
      <c r="CI29" s="58">
        <v>868628.0</v>
      </c>
      <c r="CJ29" s="58">
        <v>3743.0</v>
      </c>
      <c r="CK29" s="58">
        <v>28565.0</v>
      </c>
      <c r="CL29" s="58">
        <v>6747.0</v>
      </c>
      <c r="CM29" s="58">
        <v>59902.0</v>
      </c>
      <c r="CN29" s="58">
        <v>21830.0</v>
      </c>
      <c r="CO29" s="42">
        <v>765852.0</v>
      </c>
      <c r="CP29" s="44">
        <v>689188.0</v>
      </c>
      <c r="CQ29" s="44">
        <v>2617.0</v>
      </c>
      <c r="CR29" s="44">
        <v>17420.0</v>
      </c>
      <c r="CS29" s="44">
        <v>5302.0</v>
      </c>
      <c r="CT29" s="44">
        <v>38949.0</v>
      </c>
      <c r="CU29" s="44">
        <v>12376.0</v>
      </c>
      <c r="CV29" s="42">
        <v>201839.0</v>
      </c>
      <c r="CW29" s="71">
        <v>267928.0</v>
      </c>
      <c r="CX29" s="192">
        <v>0.43000123193637</v>
      </c>
      <c r="CY29" s="194">
        <v>0.56999876806363</v>
      </c>
    </row>
    <row r="30" ht="15.0" customHeight="1">
      <c r="A30" s="176" t="s">
        <v>564</v>
      </c>
      <c r="B30" s="178" t="s">
        <v>565</v>
      </c>
      <c r="C30" s="65" t="s">
        <v>566</v>
      </c>
      <c r="D30" s="67" t="s">
        <v>567</v>
      </c>
      <c r="E30" s="69" t="s">
        <v>568</v>
      </c>
      <c r="F30" s="71" t="s">
        <v>569</v>
      </c>
      <c r="G30" s="73">
        <v>1944.0</v>
      </c>
      <c r="H30" s="75" t="s">
        <v>81</v>
      </c>
      <c r="I30" s="73" t="s">
        <v>570</v>
      </c>
      <c r="J30" s="87">
        <f t="shared" si="4"/>
        <v>0.72689126</v>
      </c>
      <c r="K30" s="89">
        <f t="shared" si="5"/>
        <v>0.27310874</v>
      </c>
      <c r="L30" s="42" t="str">
        <f t="shared" si="31"/>
        <v>D+</v>
      </c>
      <c r="M30" s="180">
        <f t="shared" si="32"/>
        <v>17.53900364</v>
      </c>
      <c r="N30" s="87">
        <f t="shared" si="6"/>
        <v>0.7097221402</v>
      </c>
      <c r="O30" s="89">
        <f t="shared" si="7"/>
        <v>0.2902778598</v>
      </c>
      <c r="P30" s="44" t="str">
        <f t="shared" si="33"/>
        <v>D+</v>
      </c>
      <c r="Q30" s="180">
        <f t="shared" si="34"/>
        <v>19.0076947</v>
      </c>
      <c r="R30" s="87">
        <f t="shared" si="8"/>
        <v>0.6975865687</v>
      </c>
      <c r="S30" s="89">
        <f t="shared" si="9"/>
        <v>0.3024134313</v>
      </c>
      <c r="T30" s="44" t="str">
        <f t="shared" si="35"/>
        <v>D+</v>
      </c>
      <c r="U30" s="180">
        <f t="shared" si="36"/>
        <v>16.07031258</v>
      </c>
      <c r="V30" s="87">
        <f t="shared" si="10"/>
        <v>0.72689126</v>
      </c>
      <c r="W30" s="124">
        <f t="shared" si="11"/>
        <v>0.27310874</v>
      </c>
      <c r="X30" s="87">
        <f t="shared" si="12"/>
        <v>0.7505243538</v>
      </c>
      <c r="Y30" s="124">
        <f t="shared" si="13"/>
        <v>0.2494756462</v>
      </c>
      <c r="Z30" s="87">
        <f t="shared" si="14"/>
        <v>0.4369832271</v>
      </c>
      <c r="AA30" s="89">
        <f t="shared" si="15"/>
        <v>0.1214434221</v>
      </c>
      <c r="AB30" s="89">
        <f t="shared" si="16"/>
        <v>0.2334109552</v>
      </c>
      <c r="AC30" s="89">
        <f t="shared" si="17"/>
        <v>0.1642385021</v>
      </c>
      <c r="AD30" s="89">
        <f t="shared" si="18"/>
        <v>0.006444602717</v>
      </c>
      <c r="AE30" s="89">
        <f t="shared" si="19"/>
        <v>0.03747929069</v>
      </c>
      <c r="AF30" s="87"/>
      <c r="AG30" s="124"/>
      <c r="AH30" s="21">
        <v>27.0</v>
      </c>
      <c r="AI30" s="128">
        <f t="shared" si="20"/>
        <v>133456</v>
      </c>
      <c r="AJ30" s="182">
        <v>97008.0</v>
      </c>
      <c r="AK30" s="182">
        <v>36448.0</v>
      </c>
      <c r="AL30" s="197">
        <v>0.0</v>
      </c>
      <c r="AM30" s="128">
        <v>160667.0</v>
      </c>
      <c r="AN30" s="138">
        <v>53406.0</v>
      </c>
      <c r="AO30" s="128"/>
      <c r="AP30" s="138"/>
      <c r="AQ30" s="109">
        <f t="shared" si="21"/>
        <v>17.53900364</v>
      </c>
      <c r="AR30" s="198">
        <v>225831.0</v>
      </c>
      <c r="AS30" s="182">
        <v>156141.0</v>
      </c>
      <c r="AT30" s="182">
        <v>63862.0</v>
      </c>
      <c r="AU30" s="132">
        <f t="shared" si="37"/>
        <v>19.0076947</v>
      </c>
      <c r="AV30" s="128">
        <v>162876.0</v>
      </c>
      <c r="AW30" s="130">
        <v>70609.0</v>
      </c>
      <c r="AX30" s="132">
        <f t="shared" si="38"/>
        <v>16.07031258</v>
      </c>
      <c r="AY30" s="42">
        <v>702413.0</v>
      </c>
      <c r="AZ30" s="44">
        <v>272613.0</v>
      </c>
      <c r="BA30" s="44">
        <v>88367.0</v>
      </c>
      <c r="BB30" s="44">
        <v>189643.0</v>
      </c>
      <c r="BC30" s="44">
        <v>113647.0</v>
      </c>
      <c r="BD30" s="44">
        <v>4236.0</v>
      </c>
      <c r="BE30" s="71">
        <v>33907.0</v>
      </c>
      <c r="BF30" s="42">
        <v>520901.0</v>
      </c>
      <c r="BG30" s="44">
        <v>227625.0</v>
      </c>
      <c r="BH30" s="44">
        <v>63260.0</v>
      </c>
      <c r="BI30" s="44">
        <v>121584.0</v>
      </c>
      <c r="BJ30" s="44">
        <v>85552.0</v>
      </c>
      <c r="BK30" s="44">
        <v>3357.0</v>
      </c>
      <c r="BL30" s="71">
        <v>19523.0</v>
      </c>
      <c r="BM30" s="186"/>
      <c r="BN30" s="186"/>
      <c r="BO30" s="236" t="s">
        <v>539</v>
      </c>
      <c r="BP30" s="87">
        <f t="shared" si="22"/>
        <v>0.8535871028</v>
      </c>
      <c r="BQ30" s="89">
        <f t="shared" si="23"/>
        <v>0.04021665984</v>
      </c>
      <c r="BR30" s="89">
        <f t="shared" si="24"/>
        <v>0.07184519281</v>
      </c>
      <c r="BS30" s="89">
        <f t="shared" si="25"/>
        <v>0.0176304933</v>
      </c>
      <c r="BT30" s="89">
        <f t="shared" si="26"/>
        <v>0.007049125168</v>
      </c>
      <c r="BU30" s="124">
        <f t="shared" si="27"/>
        <v>0.009671426064</v>
      </c>
      <c r="BV30" s="87">
        <f t="shared" si="28"/>
        <v>0.3887060973</v>
      </c>
      <c r="BW30" s="89">
        <f t="shared" si="29"/>
        <v>0.6112939027</v>
      </c>
      <c r="BX30" s="71" t="str">
        <f t="shared" si="39"/>
        <v>R+</v>
      </c>
      <c r="BY30" s="200">
        <f t="shared" si="40"/>
        <v>13.09390959</v>
      </c>
      <c r="BZ30" s="87">
        <f t="shared" si="41"/>
        <v>0.3501339675</v>
      </c>
      <c r="CA30" s="124">
        <f t="shared" si="42"/>
        <v>0.6498660325</v>
      </c>
      <c r="CB30" s="189"/>
      <c r="CC30" s="164">
        <f t="shared" si="43"/>
        <v>-13.09390959</v>
      </c>
      <c r="CD30" s="56"/>
      <c r="CE30" s="56"/>
      <c r="CF30" s="58"/>
      <c r="CG30" s="58">
        <v>27.0</v>
      </c>
      <c r="CH30" s="42">
        <v>1826341.0</v>
      </c>
      <c r="CI30" s="58">
        <v>1499753.0</v>
      </c>
      <c r="CJ30" s="58">
        <v>80959.0</v>
      </c>
      <c r="CK30" s="58">
        <v>167405.0</v>
      </c>
      <c r="CL30" s="58">
        <v>32885.0</v>
      </c>
      <c r="CM30" s="58">
        <v>14797.0</v>
      </c>
      <c r="CN30" s="58">
        <v>30542.0</v>
      </c>
      <c r="CO30" s="42">
        <v>1367120.0</v>
      </c>
      <c r="CP30" s="44">
        <v>1166956.0</v>
      </c>
      <c r="CQ30" s="44">
        <v>54981.0</v>
      </c>
      <c r="CR30" s="44">
        <v>98221.0</v>
      </c>
      <c r="CS30" s="44">
        <v>24103.0</v>
      </c>
      <c r="CT30" s="44">
        <v>9637.0</v>
      </c>
      <c r="CU30" s="44">
        <v>13222.0</v>
      </c>
      <c r="CV30" s="42">
        <v>302081.0</v>
      </c>
      <c r="CW30" s="71">
        <v>475064.0</v>
      </c>
      <c r="CX30" s="192">
        <v>0.3501339675057028</v>
      </c>
      <c r="CY30" s="194">
        <v>0.6498660324942972</v>
      </c>
    </row>
    <row r="31" ht="15.0" customHeight="1">
      <c r="A31" s="139" t="s">
        <v>584</v>
      </c>
      <c r="B31" s="140" t="s">
        <v>585</v>
      </c>
      <c r="C31" s="65" t="s">
        <v>586</v>
      </c>
      <c r="D31" s="67" t="s">
        <v>587</v>
      </c>
      <c r="E31" s="69" t="s">
        <v>588</v>
      </c>
      <c r="F31" s="71" t="s">
        <v>589</v>
      </c>
      <c r="G31" s="73">
        <v>1965.0</v>
      </c>
      <c r="H31" s="75" t="s">
        <v>590</v>
      </c>
      <c r="I31" s="73">
        <v>2012.0</v>
      </c>
      <c r="J31" s="87">
        <f t="shared" si="4"/>
        <v>0.5039626989</v>
      </c>
      <c r="K31" s="89">
        <f t="shared" si="5"/>
        <v>0.4960373011</v>
      </c>
      <c r="L31" s="42" t="str">
        <f t="shared" si="31"/>
        <v>R+</v>
      </c>
      <c r="M31" s="91">
        <f t="shared" si="32"/>
        <v>0.4457088054</v>
      </c>
      <c r="N31" s="87">
        <f t="shared" si="6"/>
        <v>0.5201748885</v>
      </c>
      <c r="O31" s="89">
        <f t="shared" si="7"/>
        <v>0.4798251115</v>
      </c>
      <c r="P31" s="44" t="str">
        <f t="shared" si="33"/>
        <v>D+</v>
      </c>
      <c r="Q31" s="180">
        <f t="shared" si="34"/>
        <v>0.05296952825</v>
      </c>
      <c r="R31" s="87">
        <f t="shared" si="8"/>
        <v>0.5274395715</v>
      </c>
      <c r="S31" s="89">
        <f t="shared" si="9"/>
        <v>0.4725604285</v>
      </c>
      <c r="T31" s="44" t="str">
        <f t="shared" si="35"/>
        <v>R+</v>
      </c>
      <c r="U31" s="91">
        <f t="shared" si="36"/>
        <v>0.9443871391</v>
      </c>
      <c r="V31" s="87">
        <f t="shared" si="10"/>
        <v>0.5039626989</v>
      </c>
      <c r="W31" s="124">
        <f t="shared" si="11"/>
        <v>0.4960373011</v>
      </c>
      <c r="X31" s="87">
        <f t="shared" si="12"/>
        <v>0.5168154092</v>
      </c>
      <c r="Y31" s="124">
        <f t="shared" si="13"/>
        <v>0.4831845908</v>
      </c>
      <c r="Z31" s="87">
        <f t="shared" si="14"/>
        <v>0.614308334</v>
      </c>
      <c r="AA31" s="89">
        <f t="shared" si="15"/>
        <v>0.07034742403</v>
      </c>
      <c r="AB31" s="89">
        <f t="shared" si="16"/>
        <v>0.1363204184</v>
      </c>
      <c r="AC31" s="89">
        <f t="shared" si="17"/>
        <v>0.1406239217</v>
      </c>
      <c r="AD31" s="89">
        <f t="shared" si="18"/>
        <v>0.00535973071</v>
      </c>
      <c r="AE31" s="89">
        <f t="shared" si="19"/>
        <v>0.03304017114</v>
      </c>
      <c r="AF31" s="87"/>
      <c r="AG31" s="124"/>
      <c r="AH31" s="21">
        <v>28.0</v>
      </c>
      <c r="AI31" s="128">
        <f t="shared" si="20"/>
        <v>183587</v>
      </c>
      <c r="AJ31" s="182">
        <v>92521.0</v>
      </c>
      <c r="AK31" s="182">
        <v>91066.0</v>
      </c>
      <c r="AL31" s="197">
        <v>0.0</v>
      </c>
      <c r="AM31" s="128">
        <v>141241.0</v>
      </c>
      <c r="AN31" s="138">
        <v>132050.0</v>
      </c>
      <c r="AO31" s="128"/>
      <c r="AP31" s="138"/>
      <c r="AQ31" s="109">
        <f t="shared" si="21"/>
        <v>-0.4457088054</v>
      </c>
      <c r="AR31" s="198">
        <v>285997.0</v>
      </c>
      <c r="AS31" s="182">
        <v>145147.0</v>
      </c>
      <c r="AT31" s="182">
        <v>133888.0</v>
      </c>
      <c r="AU31" s="132">
        <f t="shared" si="37"/>
        <v>0.05296952825</v>
      </c>
      <c r="AV31" s="128">
        <v>152833.0</v>
      </c>
      <c r="AW31" s="130">
        <v>136931.0</v>
      </c>
      <c r="AX31" s="132">
        <f t="shared" si="38"/>
        <v>-0.9443871391</v>
      </c>
      <c r="AY31" s="42">
        <v>698200.0</v>
      </c>
      <c r="AZ31" s="44">
        <v>400468.0</v>
      </c>
      <c r="BA31" s="44">
        <v>51089.0</v>
      </c>
      <c r="BB31" s="44">
        <v>112087.0</v>
      </c>
      <c r="BC31" s="44">
        <v>99245.0</v>
      </c>
      <c r="BD31" s="44">
        <v>3575.0</v>
      </c>
      <c r="BE31" s="71">
        <v>31736.0</v>
      </c>
      <c r="BF31" s="42">
        <v>521668.0</v>
      </c>
      <c r="BG31" s="44">
        <v>320465.0</v>
      </c>
      <c r="BH31" s="44">
        <v>36698.0</v>
      </c>
      <c r="BI31" s="44">
        <v>71114.0</v>
      </c>
      <c r="BJ31" s="44">
        <v>73359.0</v>
      </c>
      <c r="BK31" s="44">
        <v>2796.0</v>
      </c>
      <c r="BL31" s="71">
        <v>17236.0</v>
      </c>
      <c r="BM31" s="186"/>
      <c r="BN31" s="186"/>
      <c r="BO31" s="237" t="s">
        <v>558</v>
      </c>
      <c r="BP31" s="87">
        <f t="shared" si="22"/>
        <v>0.5891784158</v>
      </c>
      <c r="BQ31" s="89">
        <f t="shared" si="23"/>
        <v>0.07492349707</v>
      </c>
      <c r="BR31" s="89">
        <f t="shared" si="24"/>
        <v>0.2232986481</v>
      </c>
      <c r="BS31" s="89">
        <f t="shared" si="25"/>
        <v>0.08147948729</v>
      </c>
      <c r="BT31" s="89">
        <f t="shared" si="26"/>
        <v>0.008772597779</v>
      </c>
      <c r="BU31" s="124">
        <f t="shared" si="27"/>
        <v>0.022347354</v>
      </c>
      <c r="BV31" s="87">
        <f t="shared" si="28"/>
        <v>0.5340754216</v>
      </c>
      <c r="BW31" s="89">
        <f t="shared" si="29"/>
        <v>0.4659245784</v>
      </c>
      <c r="BX31" s="71" t="str">
        <f t="shared" si="39"/>
        <v>D+</v>
      </c>
      <c r="BY31" s="207">
        <f t="shared" si="40"/>
        <v>1.443022846</v>
      </c>
      <c r="BZ31" s="87">
        <f t="shared" si="41"/>
        <v>0.5196872271</v>
      </c>
      <c r="CA31" s="124">
        <f t="shared" si="42"/>
        <v>0.4803127729</v>
      </c>
      <c r="CB31" s="189"/>
      <c r="CC31" s="164">
        <f t="shared" si="43"/>
        <v>1.443022846</v>
      </c>
      <c r="CD31" s="56"/>
      <c r="CE31" s="56"/>
      <c r="CF31" s="58"/>
      <c r="CG31" s="58">
        <v>28.0</v>
      </c>
      <c r="CH31" s="42">
        <v>2700551.0</v>
      </c>
      <c r="CI31" s="58">
        <v>1462081.0</v>
      </c>
      <c r="CJ31" s="58">
        <v>208058.0</v>
      </c>
      <c r="CK31" s="58">
        <v>716501.0</v>
      </c>
      <c r="CL31" s="58">
        <v>206503.0</v>
      </c>
      <c r="CM31" s="58">
        <v>23536.0</v>
      </c>
      <c r="CN31" s="58">
        <v>83872.0</v>
      </c>
      <c r="CO31" s="42">
        <v>2035543.0</v>
      </c>
      <c r="CP31" s="44">
        <v>1199298.0</v>
      </c>
      <c r="CQ31" s="44">
        <v>152510.0</v>
      </c>
      <c r="CR31" s="44">
        <v>454534.0</v>
      </c>
      <c r="CS31" s="44">
        <v>165855.0</v>
      </c>
      <c r="CT31" s="44">
        <v>17857.0</v>
      </c>
      <c r="CU31" s="44">
        <v>45489.0</v>
      </c>
      <c r="CV31" s="42">
        <v>531373.0</v>
      </c>
      <c r="CW31" s="71">
        <v>463567.0</v>
      </c>
      <c r="CX31" s="44">
        <v>353511.0</v>
      </c>
      <c r="CY31" s="71">
        <v>326727.0</v>
      </c>
    </row>
    <row r="32" ht="15.0" customHeight="1">
      <c r="A32" s="176" t="s">
        <v>600</v>
      </c>
      <c r="B32" s="178" t="s">
        <v>601</v>
      </c>
      <c r="C32" s="72" t="s">
        <v>382</v>
      </c>
      <c r="D32" s="74" t="s">
        <v>602</v>
      </c>
      <c r="E32" s="69" t="s">
        <v>603</v>
      </c>
      <c r="F32" s="71" t="s">
        <v>604</v>
      </c>
      <c r="G32" s="73">
        <v>1943.0</v>
      </c>
      <c r="H32" s="75" t="s">
        <v>110</v>
      </c>
      <c r="I32" s="73">
        <v>2012.0</v>
      </c>
      <c r="J32" s="87">
        <f t="shared" si="4"/>
        <v>0.3235314661</v>
      </c>
      <c r="K32" s="89">
        <f t="shared" si="5"/>
        <v>0.6764685339</v>
      </c>
      <c r="L32" s="42" t="str">
        <f t="shared" si="31"/>
        <v>R+</v>
      </c>
      <c r="M32" s="91">
        <f t="shared" si="32"/>
        <v>9.652781344</v>
      </c>
      <c r="N32" s="87">
        <f t="shared" si="6"/>
        <v>0.4282136935</v>
      </c>
      <c r="O32" s="89">
        <f t="shared" si="7"/>
        <v>0.5717863065</v>
      </c>
      <c r="P32" s="44" t="str">
        <f t="shared" si="33"/>
        <v>R+</v>
      </c>
      <c r="Q32" s="91">
        <f t="shared" si="34"/>
        <v>9.143149965</v>
      </c>
      <c r="R32" s="87">
        <f t="shared" si="8"/>
        <v>0.4352593157</v>
      </c>
      <c r="S32" s="89">
        <f t="shared" si="9"/>
        <v>0.5647406843</v>
      </c>
      <c r="T32" s="44" t="str">
        <f t="shared" si="35"/>
        <v>R+</v>
      </c>
      <c r="U32" s="91">
        <f t="shared" si="36"/>
        <v>10.16241272</v>
      </c>
      <c r="V32" s="87">
        <f t="shared" si="10"/>
        <v>0.3235314661</v>
      </c>
      <c r="W32" s="124">
        <f t="shared" si="11"/>
        <v>0.6764685339</v>
      </c>
      <c r="X32" s="78">
        <f t="shared" si="12"/>
        <v>0</v>
      </c>
      <c r="Y32" s="80">
        <f t="shared" si="13"/>
        <v>1</v>
      </c>
      <c r="Z32" s="87">
        <f t="shared" si="14"/>
        <v>0.5595114366</v>
      </c>
      <c r="AA32" s="89">
        <f t="shared" si="15"/>
        <v>0.07056718739</v>
      </c>
      <c r="AB32" s="89">
        <f t="shared" si="16"/>
        <v>0.302837127</v>
      </c>
      <c r="AC32" s="89">
        <f t="shared" si="17"/>
        <v>0.03480359877</v>
      </c>
      <c r="AD32" s="89">
        <f t="shared" si="18"/>
        <v>0.01064517665</v>
      </c>
      <c r="AE32" s="89">
        <f t="shared" si="19"/>
        <v>0.02163547361</v>
      </c>
      <c r="AF32" s="78"/>
      <c r="AG32" s="80"/>
      <c r="AH32" s="21">
        <v>29.0</v>
      </c>
      <c r="AI32" s="128">
        <f t="shared" si="20"/>
        <v>114536</v>
      </c>
      <c r="AJ32" s="182">
        <v>37056.0</v>
      </c>
      <c r="AK32" s="182">
        <v>77480.0</v>
      </c>
      <c r="AL32" s="197">
        <v>0.0</v>
      </c>
      <c r="AM32" s="128">
        <v>0.0</v>
      </c>
      <c r="AN32" s="71">
        <v>179644.0</v>
      </c>
      <c r="AO32" s="128"/>
      <c r="AP32" s="71"/>
      <c r="AQ32" s="109">
        <f t="shared" si="21"/>
        <v>-9.652781344</v>
      </c>
      <c r="AR32" s="198">
        <v>212633.0</v>
      </c>
      <c r="AS32" s="182">
        <v>88579.0</v>
      </c>
      <c r="AT32" s="182">
        <v>118278.0</v>
      </c>
      <c r="AU32" s="132">
        <f t="shared" si="37"/>
        <v>-9.143149965</v>
      </c>
      <c r="AV32" s="128">
        <v>93727.0</v>
      </c>
      <c r="AW32" s="130">
        <v>121609.0</v>
      </c>
      <c r="AX32" s="132">
        <f t="shared" si="38"/>
        <v>-10.16241272</v>
      </c>
      <c r="AY32" s="42">
        <v>704301.0</v>
      </c>
      <c r="AZ32" s="44">
        <v>352877.0</v>
      </c>
      <c r="BA32" s="44">
        <v>53306.0</v>
      </c>
      <c r="BB32" s="44">
        <v>249040.0</v>
      </c>
      <c r="BC32" s="44">
        <v>22288.0</v>
      </c>
      <c r="BD32" s="44">
        <v>6914.0</v>
      </c>
      <c r="BE32" s="71">
        <v>19876.0</v>
      </c>
      <c r="BF32" s="42">
        <v>504172.0</v>
      </c>
      <c r="BG32" s="44">
        <v>282090.0</v>
      </c>
      <c r="BH32" s="44">
        <v>35578.0</v>
      </c>
      <c r="BI32" s="44">
        <v>152682.0</v>
      </c>
      <c r="BJ32" s="44">
        <v>17547.0</v>
      </c>
      <c r="BK32" s="44">
        <v>5367.0</v>
      </c>
      <c r="BL32" s="71">
        <v>10908.0</v>
      </c>
      <c r="BM32" s="186"/>
      <c r="BN32" s="186"/>
      <c r="BO32" s="238" t="s">
        <v>575</v>
      </c>
      <c r="BP32" s="87">
        <f t="shared" si="22"/>
        <v>0.935578429</v>
      </c>
      <c r="BQ32" s="89">
        <f t="shared" si="23"/>
        <v>0.009167965365</v>
      </c>
      <c r="BR32" s="89">
        <f t="shared" si="24"/>
        <v>0.02228254744</v>
      </c>
      <c r="BS32" s="89">
        <f t="shared" si="25"/>
        <v>0.02048704087</v>
      </c>
      <c r="BT32" s="89">
        <f t="shared" si="26"/>
        <v>0.002063666642</v>
      </c>
      <c r="BU32" s="124">
        <f t="shared" si="27"/>
        <v>0.01042035063</v>
      </c>
      <c r="BV32" s="87">
        <f t="shared" si="28"/>
        <v>0.5283375198</v>
      </c>
      <c r="BW32" s="89">
        <f t="shared" si="29"/>
        <v>0.4716624802</v>
      </c>
      <c r="BX32" s="71" t="str">
        <f t="shared" si="39"/>
        <v>D+</v>
      </c>
      <c r="BY32" s="207">
        <f t="shared" si="40"/>
        <v>0.869232661</v>
      </c>
      <c r="BZ32" s="87">
        <f t="shared" si="41"/>
        <v>0.5108907963</v>
      </c>
      <c r="CA32" s="124">
        <f t="shared" si="42"/>
        <v>0.4891092037</v>
      </c>
      <c r="CB32" s="189"/>
      <c r="CC32" s="164">
        <f t="shared" si="43"/>
        <v>0.869232661</v>
      </c>
      <c r="CD32" s="56"/>
      <c r="CE32" s="56"/>
      <c r="CF32" s="58"/>
      <c r="CG32" s="58">
        <v>29.0</v>
      </c>
      <c r="CH32" s="42">
        <v>1316470.0</v>
      </c>
      <c r="CI32" s="58">
        <v>1215050.0</v>
      </c>
      <c r="CJ32" s="58">
        <v>13625.0</v>
      </c>
      <c r="CK32" s="58">
        <v>36704.0</v>
      </c>
      <c r="CL32" s="58">
        <v>28570.0</v>
      </c>
      <c r="CM32" s="58">
        <v>2693.0</v>
      </c>
      <c r="CN32" s="58">
        <v>19828.0</v>
      </c>
      <c r="CO32" s="42">
        <v>1029236.0</v>
      </c>
      <c r="CP32" s="44">
        <v>962931.0</v>
      </c>
      <c r="CQ32" s="44">
        <v>9436.0</v>
      </c>
      <c r="CR32" s="44">
        <v>22934.0</v>
      </c>
      <c r="CS32" s="44">
        <v>21086.0</v>
      </c>
      <c r="CT32" s="44">
        <v>2124.0</v>
      </c>
      <c r="CU32" s="44">
        <v>10725.0</v>
      </c>
      <c r="CV32" s="42">
        <v>369561.0</v>
      </c>
      <c r="CW32" s="71">
        <v>329918.0</v>
      </c>
      <c r="CX32" s="192">
        <v>0.5108907963142917</v>
      </c>
      <c r="CY32" s="194">
        <v>0.4891092036857083</v>
      </c>
    </row>
    <row r="33" ht="15.0" customHeight="1">
      <c r="A33" s="139" t="s">
        <v>613</v>
      </c>
      <c r="B33" s="140" t="s">
        <v>614</v>
      </c>
      <c r="C33" s="65" t="s">
        <v>366</v>
      </c>
      <c r="D33" s="67" t="s">
        <v>615</v>
      </c>
      <c r="E33" s="69" t="s">
        <v>616</v>
      </c>
      <c r="F33" s="71" t="s">
        <v>618</v>
      </c>
      <c r="G33" s="73">
        <v>1951.0</v>
      </c>
      <c r="H33" s="75" t="s">
        <v>110</v>
      </c>
      <c r="I33" s="73">
        <v>2006.0</v>
      </c>
      <c r="J33" s="87">
        <f t="shared" si="4"/>
        <v>0.5237038382</v>
      </c>
      <c r="K33" s="89">
        <f t="shared" si="5"/>
        <v>0.4762961618</v>
      </c>
      <c r="L33" s="42" t="str">
        <f t="shared" si="31"/>
        <v>D+</v>
      </c>
      <c r="M33" s="180">
        <f t="shared" si="32"/>
        <v>5.696899932</v>
      </c>
      <c r="N33" s="87">
        <f t="shared" si="6"/>
        <v>0.5903874044</v>
      </c>
      <c r="O33" s="89">
        <f t="shared" si="7"/>
        <v>0.4096125956</v>
      </c>
      <c r="P33" s="44" t="str">
        <f t="shared" si="33"/>
        <v>D+</v>
      </c>
      <c r="Q33" s="180">
        <f t="shared" si="34"/>
        <v>7.07422112</v>
      </c>
      <c r="R33" s="87">
        <f t="shared" si="8"/>
        <v>0.5800792303</v>
      </c>
      <c r="S33" s="89">
        <f t="shared" si="9"/>
        <v>0.4199207697</v>
      </c>
      <c r="T33" s="44" t="str">
        <f t="shared" si="35"/>
        <v>D+</v>
      </c>
      <c r="U33" s="180">
        <f t="shared" si="36"/>
        <v>4.319578743</v>
      </c>
      <c r="V33" s="87">
        <f t="shared" si="10"/>
        <v>0.5237038382</v>
      </c>
      <c r="W33" s="124">
        <f t="shared" si="11"/>
        <v>0.4762961618</v>
      </c>
      <c r="X33" s="87">
        <f t="shared" si="12"/>
        <v>0.5555409547</v>
      </c>
      <c r="Y33" s="124">
        <f t="shared" si="13"/>
        <v>0.4444590453</v>
      </c>
      <c r="Z33" s="87">
        <f t="shared" si="14"/>
        <v>0.4200022883</v>
      </c>
      <c r="AA33" s="89">
        <f t="shared" si="15"/>
        <v>0.08072334865</v>
      </c>
      <c r="AB33" s="89">
        <f t="shared" si="16"/>
        <v>0.3260508689</v>
      </c>
      <c r="AC33" s="89">
        <f t="shared" si="17"/>
        <v>0.141624664</v>
      </c>
      <c r="AD33" s="89">
        <f t="shared" si="18"/>
        <v>0.00493794449</v>
      </c>
      <c r="AE33" s="89">
        <f t="shared" si="19"/>
        <v>0.02666088566</v>
      </c>
      <c r="AF33" s="87"/>
      <c r="AG33" s="124"/>
      <c r="AH33" s="21">
        <v>30.0</v>
      </c>
      <c r="AI33" s="128">
        <f t="shared" si="20"/>
        <v>121204</v>
      </c>
      <c r="AJ33" s="182">
        <v>63475.0</v>
      </c>
      <c r="AK33" s="182">
        <v>57729.0</v>
      </c>
      <c r="AL33" s="197">
        <v>0.0</v>
      </c>
      <c r="AM33" s="128">
        <v>118373.0</v>
      </c>
      <c r="AN33" s="138">
        <v>94704.0</v>
      </c>
      <c r="AO33" s="128"/>
      <c r="AP33" s="138"/>
      <c r="AQ33" s="109">
        <f t="shared" si="21"/>
        <v>5.696899932</v>
      </c>
      <c r="AR33" s="198">
        <v>220312.0</v>
      </c>
      <c r="AS33" s="182">
        <v>127418.0</v>
      </c>
      <c r="AT33" s="182">
        <v>88403.0</v>
      </c>
      <c r="AU33" s="132">
        <f t="shared" si="37"/>
        <v>7.07422112</v>
      </c>
      <c r="AV33" s="128">
        <v>125050.0</v>
      </c>
      <c r="AW33" s="130">
        <v>90524.0</v>
      </c>
      <c r="AX33" s="132">
        <f t="shared" si="38"/>
        <v>4.319578743</v>
      </c>
      <c r="AY33" s="42">
        <v>702985.0</v>
      </c>
      <c r="AZ33" s="44">
        <v>259204.0</v>
      </c>
      <c r="BA33" s="44">
        <v>58406.0</v>
      </c>
      <c r="BB33" s="44">
        <v>261012.0</v>
      </c>
      <c r="BC33" s="44">
        <v>96447.0</v>
      </c>
      <c r="BD33" s="44">
        <v>3180.0</v>
      </c>
      <c r="BE33" s="71">
        <v>24736.0</v>
      </c>
      <c r="BF33" s="42">
        <v>498183.0</v>
      </c>
      <c r="BG33" s="44">
        <v>209238.0</v>
      </c>
      <c r="BH33" s="44">
        <v>40215.0</v>
      </c>
      <c r="BI33" s="44">
        <v>162433.0</v>
      </c>
      <c r="BJ33" s="44">
        <v>70555.0</v>
      </c>
      <c r="BK33" s="44">
        <v>2460.0</v>
      </c>
      <c r="BL33" s="71">
        <v>13282.0</v>
      </c>
      <c r="BM33" s="186"/>
      <c r="BN33" s="186"/>
      <c r="BO33" s="239" t="s">
        <v>591</v>
      </c>
      <c r="BP33" s="87">
        <f t="shared" si="22"/>
        <v>0.6168817307</v>
      </c>
      <c r="BQ33" s="89">
        <f t="shared" si="23"/>
        <v>0.1237989617</v>
      </c>
      <c r="BR33" s="89">
        <f t="shared" si="24"/>
        <v>0.1626572098</v>
      </c>
      <c r="BS33" s="89">
        <f t="shared" si="25"/>
        <v>0.0814453787</v>
      </c>
      <c r="BT33" s="89">
        <f t="shared" si="26"/>
        <v>0.001305844785</v>
      </c>
      <c r="BU33" s="124">
        <f t="shared" si="27"/>
        <v>0.01391087431</v>
      </c>
      <c r="BV33" s="87">
        <f t="shared" si="28"/>
        <v>0.5898469473</v>
      </c>
      <c r="BW33" s="89">
        <f t="shared" si="29"/>
        <v>0.4101530527</v>
      </c>
      <c r="BX33" s="71" t="str">
        <f t="shared" si="39"/>
        <v>D+</v>
      </c>
      <c r="BY33" s="207">
        <f t="shared" si="40"/>
        <v>7.020175411</v>
      </c>
      <c r="BZ33" s="87">
        <f t="shared" si="41"/>
        <v>0.5398882935</v>
      </c>
      <c r="CA33" s="124">
        <f t="shared" si="42"/>
        <v>0.4601117065</v>
      </c>
      <c r="CB33" s="189"/>
      <c r="CC33" s="164">
        <f t="shared" si="43"/>
        <v>7.020175411</v>
      </c>
      <c r="CD33" s="56"/>
      <c r="CE33" s="56"/>
      <c r="CF33" s="58"/>
      <c r="CG33" s="58">
        <v>30.0</v>
      </c>
      <c r="CH33" s="42">
        <v>8791894.0</v>
      </c>
      <c r="CI33" s="58">
        <v>5214878.0</v>
      </c>
      <c r="CJ33" s="58">
        <v>1125401.0</v>
      </c>
      <c r="CK33" s="58">
        <v>1555144.0</v>
      </c>
      <c r="CL33" s="58">
        <v>721790.0</v>
      </c>
      <c r="CM33" s="58">
        <v>12227.0</v>
      </c>
      <c r="CN33" s="58">
        <v>162454.0</v>
      </c>
      <c r="CO33" s="42">
        <v>6726680.0</v>
      </c>
      <c r="CP33" s="44">
        <v>4149566.0</v>
      </c>
      <c r="CQ33" s="44">
        <v>832756.0</v>
      </c>
      <c r="CR33" s="44">
        <v>1094143.0</v>
      </c>
      <c r="CS33" s="44">
        <v>547857.0</v>
      </c>
      <c r="CT33" s="44">
        <v>8784.0</v>
      </c>
      <c r="CU33" s="44">
        <v>93574.0</v>
      </c>
      <c r="CV33" s="42">
        <v>2126610.0</v>
      </c>
      <c r="CW33" s="71">
        <v>1478749.0</v>
      </c>
      <c r="CX33" s="192">
        <v>0.5398882935158061</v>
      </c>
      <c r="CY33" s="194">
        <v>0.46011170648419386</v>
      </c>
    </row>
    <row r="34" ht="15.0" customHeight="1">
      <c r="A34" s="176" t="s">
        <v>631</v>
      </c>
      <c r="B34" s="178" t="s">
        <v>632</v>
      </c>
      <c r="C34" s="72" t="s">
        <v>76</v>
      </c>
      <c r="D34" s="74" t="s">
        <v>633</v>
      </c>
      <c r="E34" s="69" t="s">
        <v>634</v>
      </c>
      <c r="F34" s="71" t="s">
        <v>635</v>
      </c>
      <c r="G34" s="73">
        <v>1967.0</v>
      </c>
      <c r="H34" s="75" t="s">
        <v>100</v>
      </c>
      <c r="I34" s="73">
        <v>2010.0</v>
      </c>
      <c r="J34" s="87">
        <f t="shared" si="4"/>
        <v>0.4385107991</v>
      </c>
      <c r="K34" s="89">
        <f t="shared" si="5"/>
        <v>0.5614892009</v>
      </c>
      <c r="L34" s="42" t="str">
        <f t="shared" si="31"/>
        <v>R+</v>
      </c>
      <c r="M34" s="91">
        <f t="shared" si="32"/>
        <v>1.185708121</v>
      </c>
      <c r="N34" s="87">
        <f t="shared" si="6"/>
        <v>0.5184760309</v>
      </c>
      <c r="O34" s="89">
        <f t="shared" si="7"/>
        <v>0.4815239691</v>
      </c>
      <c r="P34" s="44" t="str">
        <f t="shared" si="33"/>
        <v>R+</v>
      </c>
      <c r="Q34" s="91">
        <f t="shared" si="34"/>
        <v>0.116916227</v>
      </c>
      <c r="R34" s="87">
        <f t="shared" si="8"/>
        <v>0.5143384428</v>
      </c>
      <c r="S34" s="89">
        <f t="shared" si="9"/>
        <v>0.4856615572</v>
      </c>
      <c r="T34" s="44" t="str">
        <f t="shared" si="35"/>
        <v>R+</v>
      </c>
      <c r="U34" s="91">
        <f t="shared" si="36"/>
        <v>2.254500015</v>
      </c>
      <c r="V34" s="87">
        <f t="shared" si="10"/>
        <v>0.4385107991</v>
      </c>
      <c r="W34" s="124">
        <f t="shared" si="11"/>
        <v>0.5614892009</v>
      </c>
      <c r="X34" s="87">
        <f t="shared" si="12"/>
        <v>0.4729181306</v>
      </c>
      <c r="Y34" s="124">
        <f t="shared" si="13"/>
        <v>0.5270818694</v>
      </c>
      <c r="Z34" s="87">
        <f t="shared" si="14"/>
        <v>0.5182481461</v>
      </c>
      <c r="AA34" s="89">
        <f t="shared" si="15"/>
        <v>0.03293597002</v>
      </c>
      <c r="AB34" s="89">
        <f t="shared" si="16"/>
        <v>0.3484769955</v>
      </c>
      <c r="AC34" s="89">
        <f t="shared" si="17"/>
        <v>0.06867674029</v>
      </c>
      <c r="AD34" s="89">
        <f t="shared" si="18"/>
        <v>0.006012279723</v>
      </c>
      <c r="AE34" s="89">
        <f t="shared" si="19"/>
        <v>0.02564986843</v>
      </c>
      <c r="AF34" s="87"/>
      <c r="AG34" s="124"/>
      <c r="AH34" s="21">
        <v>31.0</v>
      </c>
      <c r="AI34" s="128">
        <f t="shared" si="20"/>
        <v>125705</v>
      </c>
      <c r="AJ34" s="182">
        <v>55123.0</v>
      </c>
      <c r="AK34" s="182">
        <v>70582.0</v>
      </c>
      <c r="AL34" s="197">
        <v>0.0</v>
      </c>
      <c r="AM34" s="128">
        <v>98934.0</v>
      </c>
      <c r="AN34" s="138">
        <v>110265.0</v>
      </c>
      <c r="AO34" s="128"/>
      <c r="AP34" s="138"/>
      <c r="AQ34" s="109">
        <f t="shared" si="21"/>
        <v>-1.185708121</v>
      </c>
      <c r="AR34" s="198">
        <v>215113.0</v>
      </c>
      <c r="AS34" s="182">
        <v>108923.0</v>
      </c>
      <c r="AT34" s="182">
        <v>101160.0</v>
      </c>
      <c r="AU34" s="132">
        <f t="shared" si="37"/>
        <v>-0.116916227</v>
      </c>
      <c r="AV34" s="128">
        <v>111201.0</v>
      </c>
      <c r="AW34" s="130">
        <v>105001.0</v>
      </c>
      <c r="AX34" s="132">
        <f t="shared" si="38"/>
        <v>-2.254500015</v>
      </c>
      <c r="AY34" s="42">
        <v>704763.0</v>
      </c>
      <c r="AZ34" s="44">
        <v>327195.0</v>
      </c>
      <c r="BA34" s="44">
        <v>22872.0</v>
      </c>
      <c r="BB34" s="44">
        <v>282246.0</v>
      </c>
      <c r="BC34" s="44">
        <v>46451.0</v>
      </c>
      <c r="BD34" s="44">
        <v>3772.0</v>
      </c>
      <c r="BE34" s="71">
        <v>22227.0</v>
      </c>
      <c r="BF34" s="42">
        <v>501640.0</v>
      </c>
      <c r="BG34" s="44">
        <v>259974.0</v>
      </c>
      <c r="BH34" s="44">
        <v>16522.0</v>
      </c>
      <c r="BI34" s="44">
        <v>174810.0</v>
      </c>
      <c r="BJ34" s="44">
        <v>34451.0</v>
      </c>
      <c r="BK34" s="44">
        <v>3016.0</v>
      </c>
      <c r="BL34" s="71">
        <v>12867.0</v>
      </c>
      <c r="BM34" s="186"/>
      <c r="BN34" s="186"/>
      <c r="BO34" s="240" t="s">
        <v>605</v>
      </c>
      <c r="BP34" s="87">
        <f t="shared" si="22"/>
        <v>0.4529989153</v>
      </c>
      <c r="BQ34" s="89">
        <f t="shared" si="23"/>
        <v>0.01782075641</v>
      </c>
      <c r="BR34" s="89">
        <f t="shared" si="24"/>
        <v>0.4227997666</v>
      </c>
      <c r="BS34" s="89">
        <f t="shared" si="25"/>
        <v>0.01424401187</v>
      </c>
      <c r="BT34" s="89">
        <f t="shared" si="26"/>
        <v>0.07917003947</v>
      </c>
      <c r="BU34" s="124">
        <f t="shared" si="27"/>
        <v>0.01296651038</v>
      </c>
      <c r="BV34" s="87">
        <f t="shared" si="28"/>
        <v>0.5529520465</v>
      </c>
      <c r="BW34" s="89">
        <f t="shared" si="29"/>
        <v>0.4470479535</v>
      </c>
      <c r="BX34" s="71" t="str">
        <f t="shared" si="39"/>
        <v>D+</v>
      </c>
      <c r="BY34" s="207">
        <f t="shared" si="40"/>
        <v>3.33068533</v>
      </c>
      <c r="BZ34" s="87">
        <f t="shared" si="41"/>
        <v>0.5270567338</v>
      </c>
      <c r="CA34" s="124">
        <f t="shared" si="42"/>
        <v>0.4729432662</v>
      </c>
      <c r="CB34" s="189"/>
      <c r="CC34" s="164">
        <f t="shared" si="43"/>
        <v>3.33068533</v>
      </c>
      <c r="CD34" s="56"/>
      <c r="CE34" s="56"/>
      <c r="CF34" s="58"/>
      <c r="CG34" s="58">
        <v>31.0</v>
      </c>
      <c r="CH34" s="42">
        <v>2059179.0</v>
      </c>
      <c r="CI34" s="58">
        <v>833810.0</v>
      </c>
      <c r="CJ34" s="58">
        <v>35462.0</v>
      </c>
      <c r="CK34" s="58">
        <v>953403.0</v>
      </c>
      <c r="CL34" s="58">
        <v>27551.0</v>
      </c>
      <c r="CM34" s="58">
        <v>175368.0</v>
      </c>
      <c r="CN34" s="58">
        <v>33585.0</v>
      </c>
      <c r="CO34" s="42">
        <v>1540507.0</v>
      </c>
      <c r="CP34" s="44">
        <v>697848.0</v>
      </c>
      <c r="CQ34" s="44">
        <v>27453.0</v>
      </c>
      <c r="CR34" s="44">
        <v>651326.0</v>
      </c>
      <c r="CS34" s="44">
        <v>21943.0</v>
      </c>
      <c r="CT34" s="44">
        <v>121962.0</v>
      </c>
      <c r="CU34" s="44">
        <v>19975.0</v>
      </c>
      <c r="CV34" s="42">
        <v>415335.0</v>
      </c>
      <c r="CW34" s="71">
        <v>335788.0</v>
      </c>
      <c r="CX34" s="192">
        <v>0.5270567337844094</v>
      </c>
      <c r="CY34" s="194">
        <v>0.4729432662155906</v>
      </c>
    </row>
    <row r="35" ht="15.0" customHeight="1">
      <c r="A35" s="139" t="s">
        <v>644</v>
      </c>
      <c r="B35" s="140" t="s">
        <v>645</v>
      </c>
      <c r="C35" s="65" t="s">
        <v>64</v>
      </c>
      <c r="D35" s="67" t="s">
        <v>646</v>
      </c>
      <c r="E35" s="69" t="s">
        <v>647</v>
      </c>
      <c r="F35" s="71" t="s">
        <v>648</v>
      </c>
      <c r="G35" s="73">
        <v>1952.0</v>
      </c>
      <c r="H35" s="75" t="s">
        <v>110</v>
      </c>
      <c r="I35" s="73">
        <v>2014.0</v>
      </c>
      <c r="J35" s="87">
        <f t="shared" si="4"/>
        <v>0.672739348</v>
      </c>
      <c r="K35" s="89">
        <f t="shared" si="5"/>
        <v>0.327260652</v>
      </c>
      <c r="L35" s="42" t="str">
        <f t="shared" si="31"/>
        <v>D+</v>
      </c>
      <c r="M35" s="180">
        <f t="shared" si="32"/>
        <v>17.18812548</v>
      </c>
      <c r="N35" s="87">
        <f t="shared" si="6"/>
        <v>0.693030535</v>
      </c>
      <c r="O35" s="89">
        <f t="shared" si="7"/>
        <v>0.306969465</v>
      </c>
      <c r="P35" s="44" t="str">
        <f t="shared" si="33"/>
        <v>D+</v>
      </c>
      <c r="Q35" s="180">
        <f t="shared" si="34"/>
        <v>17.33853418</v>
      </c>
      <c r="R35" s="87">
        <f t="shared" si="8"/>
        <v>0.7072606108</v>
      </c>
      <c r="S35" s="89">
        <f t="shared" si="9"/>
        <v>0.2927393892</v>
      </c>
      <c r="T35" s="44" t="str">
        <f t="shared" si="35"/>
        <v>D+</v>
      </c>
      <c r="U35" s="180">
        <f t="shared" si="36"/>
        <v>17.03771679</v>
      </c>
      <c r="V35" s="87">
        <f t="shared" si="10"/>
        <v>0.672739348</v>
      </c>
      <c r="W35" s="124">
        <f t="shared" si="11"/>
        <v>0.327260652</v>
      </c>
      <c r="X35" s="87">
        <f t="shared" si="12"/>
        <v>0.6973172757</v>
      </c>
      <c r="Y35" s="124">
        <f t="shared" si="13"/>
        <v>0.3026827243</v>
      </c>
      <c r="Z35" s="87">
        <f t="shared" si="14"/>
        <v>0.5229908931</v>
      </c>
      <c r="AA35" s="89">
        <f t="shared" si="15"/>
        <v>0.08834426452</v>
      </c>
      <c r="AB35" s="89">
        <f t="shared" si="16"/>
        <v>0.2211670824</v>
      </c>
      <c r="AC35" s="89">
        <f t="shared" si="17"/>
        <v>0.1367140859</v>
      </c>
      <c r="AD35" s="89">
        <f t="shared" si="18"/>
        <v>0.002643230889</v>
      </c>
      <c r="AE35" s="89">
        <f t="shared" si="19"/>
        <v>0.0281404433</v>
      </c>
      <c r="AF35" s="87"/>
      <c r="AG35" s="124"/>
      <c r="AH35" s="21">
        <v>32.0</v>
      </c>
      <c r="AI35" s="128">
        <f t="shared" si="20"/>
        <v>174662</v>
      </c>
      <c r="AJ35" s="182">
        <v>117502.0</v>
      </c>
      <c r="AK35" s="182">
        <v>57160.0</v>
      </c>
      <c r="AL35" s="197">
        <v>0.0</v>
      </c>
      <c r="AM35" s="128">
        <v>200743.0</v>
      </c>
      <c r="AN35" s="138">
        <v>87136.0</v>
      </c>
      <c r="AO35" s="128"/>
      <c r="AP35" s="138"/>
      <c r="AQ35" s="109">
        <f t="shared" si="21"/>
        <v>17.18812548</v>
      </c>
      <c r="AR35" s="198">
        <v>301134.0</v>
      </c>
      <c r="AS35" s="182">
        <v>203699.0</v>
      </c>
      <c r="AT35" s="182">
        <v>90226.0</v>
      </c>
      <c r="AU35" s="132">
        <f t="shared" si="37"/>
        <v>17.33853418</v>
      </c>
      <c r="AV35" s="128">
        <v>216612.0</v>
      </c>
      <c r="AW35" s="130">
        <v>89657.0</v>
      </c>
      <c r="AX35" s="132">
        <f t="shared" si="38"/>
        <v>17.03771679</v>
      </c>
      <c r="AY35" s="42">
        <v>703454.0</v>
      </c>
      <c r="AZ35" s="44">
        <v>340992.0</v>
      </c>
      <c r="BA35" s="44">
        <v>62761.0</v>
      </c>
      <c r="BB35" s="44">
        <v>180136.0</v>
      </c>
      <c r="BC35" s="44">
        <v>90522.0</v>
      </c>
      <c r="BD35" s="44">
        <v>1750.0</v>
      </c>
      <c r="BE35" s="71">
        <v>27293.0</v>
      </c>
      <c r="BF35" s="42">
        <v>536843.0</v>
      </c>
      <c r="BG35" s="44">
        <v>280764.0</v>
      </c>
      <c r="BH35" s="44">
        <v>47427.0</v>
      </c>
      <c r="BI35" s="44">
        <v>118732.0</v>
      </c>
      <c r="BJ35" s="44">
        <v>73394.0</v>
      </c>
      <c r="BK35" s="44">
        <v>1419.0</v>
      </c>
      <c r="BL35" s="71">
        <v>15107.0</v>
      </c>
      <c r="BM35" s="186"/>
      <c r="BN35" s="186"/>
      <c r="BO35" s="241" t="s">
        <v>617</v>
      </c>
      <c r="BP35" s="87">
        <f t="shared" si="22"/>
        <v>0.6044107047</v>
      </c>
      <c r="BQ35" s="89">
        <f t="shared" si="23"/>
        <v>0.1392029575</v>
      </c>
      <c r="BR35" s="89">
        <f t="shared" si="24"/>
        <v>0.1623843514</v>
      </c>
      <c r="BS35" s="89">
        <f t="shared" si="25"/>
        <v>0.0746860956</v>
      </c>
      <c r="BT35" s="89">
        <f t="shared" si="26"/>
        <v>0.002600253103</v>
      </c>
      <c r="BU35" s="124">
        <f t="shared" si="27"/>
        <v>0.01671563759</v>
      </c>
      <c r="BV35" s="87">
        <f t="shared" si="28"/>
        <v>0.6430099136</v>
      </c>
      <c r="BW35" s="89">
        <f t="shared" si="29"/>
        <v>0.3569900864</v>
      </c>
      <c r="BX35" s="71" t="str">
        <f t="shared" si="39"/>
        <v>D+</v>
      </c>
      <c r="BY35" s="207">
        <f t="shared" si="40"/>
        <v>12.33647204</v>
      </c>
      <c r="BZ35" s="87">
        <f t="shared" si="41"/>
        <v>0.612157369</v>
      </c>
      <c r="CA35" s="124">
        <f t="shared" si="42"/>
        <v>0.387842631</v>
      </c>
      <c r="CB35" s="189"/>
      <c r="CC35" s="164">
        <f t="shared" si="43"/>
        <v>12.33647204</v>
      </c>
      <c r="CD35" s="56"/>
      <c r="CE35" s="56"/>
      <c r="CF35" s="58"/>
      <c r="CG35" s="58">
        <v>32.0</v>
      </c>
      <c r="CH35" s="42">
        <v>1.9378102E7</v>
      </c>
      <c r="CI35" s="58">
        <v>1.1304236E7</v>
      </c>
      <c r="CJ35" s="58">
        <v>2783852.0</v>
      </c>
      <c r="CK35" s="58">
        <v>3416915.0</v>
      </c>
      <c r="CL35" s="58">
        <v>1411512.0</v>
      </c>
      <c r="CM35" s="58">
        <v>53908.0</v>
      </c>
      <c r="CN35" s="58">
        <v>407651.0</v>
      </c>
      <c r="CO35" s="42">
        <v>1.505315E7</v>
      </c>
      <c r="CP35" s="44">
        <v>9098285.0</v>
      </c>
      <c r="CQ35" s="44">
        <v>2095443.0</v>
      </c>
      <c r="CR35" s="44">
        <v>2444396.0</v>
      </c>
      <c r="CS35" s="44">
        <v>1124261.0</v>
      </c>
      <c r="CT35" s="44">
        <v>39142.0</v>
      </c>
      <c r="CU35" s="44">
        <v>251623.0</v>
      </c>
      <c r="CV35" s="42">
        <v>4485877.0</v>
      </c>
      <c r="CW35" s="71">
        <v>2490496.0</v>
      </c>
      <c r="CX35" s="192">
        <v>0.6121573689691061</v>
      </c>
      <c r="CY35" s="194">
        <v>0.3878426310308939</v>
      </c>
    </row>
    <row r="36" ht="15.0" customHeight="1">
      <c r="A36" s="176" t="s">
        <v>661</v>
      </c>
      <c r="B36" s="178" t="s">
        <v>662</v>
      </c>
      <c r="C36" s="65" t="s">
        <v>663</v>
      </c>
      <c r="D36" s="67" t="s">
        <v>664</v>
      </c>
      <c r="E36" s="69" t="s">
        <v>665</v>
      </c>
      <c r="F36" s="71" t="s">
        <v>666</v>
      </c>
      <c r="G36" s="73">
        <v>1940.0</v>
      </c>
      <c r="H36" s="75" t="s">
        <v>110</v>
      </c>
      <c r="I36" s="73">
        <v>1986.0</v>
      </c>
      <c r="J36" s="87">
        <f t="shared" si="4"/>
        <v>0.8325375525</v>
      </c>
      <c r="K36" s="89">
        <f t="shared" si="5"/>
        <v>0.1674624475</v>
      </c>
      <c r="L36" s="42" t="str">
        <f t="shared" si="31"/>
        <v>D+</v>
      </c>
      <c r="M36" s="180">
        <f t="shared" si="32"/>
        <v>34.09558172</v>
      </c>
      <c r="N36" s="87">
        <f t="shared" si="6"/>
        <v>0.8707345604</v>
      </c>
      <c r="O36" s="89">
        <f t="shared" si="7"/>
        <v>0.1292654396</v>
      </c>
      <c r="P36" s="44" t="str">
        <f t="shared" si="33"/>
        <v>D+</v>
      </c>
      <c r="Q36" s="180">
        <f t="shared" si="34"/>
        <v>35.10893672</v>
      </c>
      <c r="R36" s="87">
        <f t="shared" si="8"/>
        <v>0.8677057101</v>
      </c>
      <c r="S36" s="89">
        <f t="shared" si="9"/>
        <v>0.1322942899</v>
      </c>
      <c r="T36" s="44" t="str">
        <f t="shared" si="35"/>
        <v>D+</v>
      </c>
      <c r="U36" s="180">
        <f t="shared" si="36"/>
        <v>33.08222672</v>
      </c>
      <c r="V36" s="87">
        <f t="shared" si="10"/>
        <v>0.8325375525</v>
      </c>
      <c r="W36" s="124">
        <f t="shared" si="11"/>
        <v>0.1674624475</v>
      </c>
      <c r="X36" s="87">
        <f t="shared" si="12"/>
        <v>0.8508385677</v>
      </c>
      <c r="Y36" s="124">
        <f t="shared" si="13"/>
        <v>0.1491614323</v>
      </c>
      <c r="Z36" s="87">
        <f t="shared" si="14"/>
        <v>0.46282901</v>
      </c>
      <c r="AA36" s="89">
        <f t="shared" si="15"/>
        <v>0.05600679877</v>
      </c>
      <c r="AB36" s="89">
        <f t="shared" si="16"/>
        <v>0.1351824808</v>
      </c>
      <c r="AC36" s="89">
        <f t="shared" si="17"/>
        <v>0.3149444263</v>
      </c>
      <c r="AD36" s="89">
        <f t="shared" si="18"/>
        <v>0.002453482333</v>
      </c>
      <c r="AE36" s="89">
        <f t="shared" si="19"/>
        <v>0.02858380181</v>
      </c>
      <c r="AF36" s="87"/>
      <c r="AG36" s="124"/>
      <c r="AH36" s="21">
        <v>33.0</v>
      </c>
      <c r="AI36" s="128">
        <f t="shared" si="20"/>
        <v>192264</v>
      </c>
      <c r="AJ36" s="182">
        <v>160067.0</v>
      </c>
      <c r="AK36" s="182">
        <v>32197.0</v>
      </c>
      <c r="AL36" s="197">
        <v>0.0</v>
      </c>
      <c r="AM36" s="128">
        <v>253709.0</v>
      </c>
      <c r="AN36" s="138">
        <v>44478.0</v>
      </c>
      <c r="AO36" s="128"/>
      <c r="AP36" s="138"/>
      <c r="AQ36" s="109">
        <f t="shared" si="21"/>
        <v>34.09558172</v>
      </c>
      <c r="AR36" s="198">
        <v>320387.0</v>
      </c>
      <c r="AS36" s="182">
        <v>269461.0</v>
      </c>
      <c r="AT36" s="182">
        <v>40003.0</v>
      </c>
      <c r="AU36" s="132">
        <f t="shared" si="37"/>
        <v>35.10893672</v>
      </c>
      <c r="AV36" s="128">
        <v>288054.0</v>
      </c>
      <c r="AW36" s="130">
        <v>43918.0</v>
      </c>
      <c r="AX36" s="132">
        <f t="shared" si="38"/>
        <v>33.08222672</v>
      </c>
      <c r="AY36" s="42">
        <v>704634.0</v>
      </c>
      <c r="AZ36" s="44">
        <v>309837.0</v>
      </c>
      <c r="BA36" s="44">
        <v>41248.0</v>
      </c>
      <c r="BB36" s="44">
        <v>103420.0</v>
      </c>
      <c r="BC36" s="44">
        <v>223176.0</v>
      </c>
      <c r="BD36" s="44">
        <v>1649.0</v>
      </c>
      <c r="BE36" s="71">
        <v>25304.0</v>
      </c>
      <c r="BF36" s="42">
        <v>614229.0</v>
      </c>
      <c r="BG36" s="44">
        <v>284283.0</v>
      </c>
      <c r="BH36" s="44">
        <v>34401.0</v>
      </c>
      <c r="BI36" s="44">
        <v>83033.0</v>
      </c>
      <c r="BJ36" s="44">
        <v>193448.0</v>
      </c>
      <c r="BK36" s="44">
        <v>1507.0</v>
      </c>
      <c r="BL36" s="71">
        <v>17557.0</v>
      </c>
      <c r="BM36" s="186"/>
      <c r="BN36" s="186"/>
      <c r="BO36" s="242" t="s">
        <v>626</v>
      </c>
      <c r="BP36" s="87">
        <f t="shared" si="22"/>
        <v>0.6843712468</v>
      </c>
      <c r="BQ36" s="89">
        <f t="shared" si="23"/>
        <v>0.2041356532</v>
      </c>
      <c r="BR36" s="89">
        <f t="shared" si="24"/>
        <v>0.06787156279</v>
      </c>
      <c r="BS36" s="89">
        <f t="shared" si="25"/>
        <v>0.02155104436</v>
      </c>
      <c r="BT36" s="89">
        <f t="shared" si="26"/>
        <v>0.01093143942</v>
      </c>
      <c r="BU36" s="124">
        <f t="shared" si="27"/>
        <v>0.01113905337</v>
      </c>
      <c r="BV36" s="87">
        <f t="shared" si="28"/>
        <v>0.489659651</v>
      </c>
      <c r="BW36" s="89">
        <f t="shared" si="29"/>
        <v>0.510340349</v>
      </c>
      <c r="BX36" s="71" t="str">
        <f t="shared" si="39"/>
        <v>R+</v>
      </c>
      <c r="BY36" s="200">
        <f t="shared" si="40"/>
        <v>2.99855422</v>
      </c>
      <c r="BZ36" s="87">
        <f t="shared" si="41"/>
        <v>0.5056173426</v>
      </c>
      <c r="CA36" s="124">
        <f t="shared" si="42"/>
        <v>0.4943826574</v>
      </c>
      <c r="CB36" s="189"/>
      <c r="CC36" s="164">
        <f t="shared" si="43"/>
        <v>-2.99855422</v>
      </c>
      <c r="CD36" s="56"/>
      <c r="CE36" s="56"/>
      <c r="CF36" s="58"/>
      <c r="CG36" s="58">
        <v>33.0</v>
      </c>
      <c r="CH36" s="42">
        <v>9535483.0</v>
      </c>
      <c r="CI36" s="58">
        <v>6223995.0</v>
      </c>
      <c r="CJ36" s="58">
        <v>2019854.0</v>
      </c>
      <c r="CK36" s="58">
        <v>800120.0</v>
      </c>
      <c r="CL36" s="58">
        <v>211838.0</v>
      </c>
      <c r="CM36" s="58">
        <v>108829.0</v>
      </c>
      <c r="CN36" s="58">
        <v>170847.0</v>
      </c>
      <c r="CO36" s="42">
        <v>7253848.0</v>
      </c>
      <c r="CP36" s="44">
        <v>4964325.0</v>
      </c>
      <c r="CQ36" s="44">
        <v>1480769.0</v>
      </c>
      <c r="CR36" s="44">
        <v>492330.0</v>
      </c>
      <c r="CS36" s="44">
        <v>156328.0</v>
      </c>
      <c r="CT36" s="44">
        <v>79295.0</v>
      </c>
      <c r="CU36" s="44">
        <v>80801.0</v>
      </c>
      <c r="CV36" s="42">
        <v>2178391.0</v>
      </c>
      <c r="CW36" s="71">
        <v>2270395.0</v>
      </c>
      <c r="CX36" s="192">
        <v>0.5056173425900762</v>
      </c>
      <c r="CY36" s="194">
        <v>0.4943826574099238</v>
      </c>
    </row>
    <row r="37" ht="15.0" customHeight="1">
      <c r="A37" s="139" t="s">
        <v>676</v>
      </c>
      <c r="B37" s="140" t="s">
        <v>677</v>
      </c>
      <c r="C37" s="65" t="s">
        <v>183</v>
      </c>
      <c r="D37" s="67" t="s">
        <v>678</v>
      </c>
      <c r="E37" s="69" t="s">
        <v>679</v>
      </c>
      <c r="F37" s="71" t="s">
        <v>680</v>
      </c>
      <c r="G37" s="73">
        <v>1946.0</v>
      </c>
      <c r="H37" s="75" t="s">
        <v>103</v>
      </c>
      <c r="I37" s="73" t="s">
        <v>681</v>
      </c>
      <c r="J37" s="87">
        <f t="shared" si="4"/>
        <v>0.8847876659</v>
      </c>
      <c r="K37" s="89">
        <f t="shared" si="5"/>
        <v>0.1152123341</v>
      </c>
      <c r="L37" s="42" t="str">
        <f t="shared" si="31"/>
        <v>D+</v>
      </c>
      <c r="M37" s="180">
        <f t="shared" si="32"/>
        <v>37.38661214</v>
      </c>
      <c r="N37" s="87">
        <f t="shared" si="6"/>
        <v>0.9070464565</v>
      </c>
      <c r="O37" s="89">
        <f t="shared" si="7"/>
        <v>0.09295354353</v>
      </c>
      <c r="P37" s="44" t="str">
        <f t="shared" si="33"/>
        <v>D+</v>
      </c>
      <c r="Q37" s="180">
        <f t="shared" si="34"/>
        <v>38.74012633</v>
      </c>
      <c r="R37" s="87">
        <f t="shared" si="8"/>
        <v>0.8972144225</v>
      </c>
      <c r="S37" s="89">
        <f t="shared" si="9"/>
        <v>0.1027855775</v>
      </c>
      <c r="T37" s="44" t="str">
        <f t="shared" si="35"/>
        <v>D+</v>
      </c>
      <c r="U37" s="180">
        <f t="shared" si="36"/>
        <v>36.03309796</v>
      </c>
      <c r="V37" s="87">
        <f t="shared" si="10"/>
        <v>0.8847876659</v>
      </c>
      <c r="W37" s="124">
        <f t="shared" si="11"/>
        <v>0.1152123341</v>
      </c>
      <c r="X37" s="78">
        <f t="shared" si="12"/>
        <v>1</v>
      </c>
      <c r="Y37" s="80">
        <f t="shared" si="13"/>
        <v>0</v>
      </c>
      <c r="Z37" s="87">
        <f t="shared" si="14"/>
        <v>0.3737507474</v>
      </c>
      <c r="AA37" s="89">
        <f t="shared" si="15"/>
        <v>0.1896052219</v>
      </c>
      <c r="AB37" s="89">
        <f t="shared" si="16"/>
        <v>0.1796307765</v>
      </c>
      <c r="AC37" s="89">
        <f t="shared" si="17"/>
        <v>0.2205126562</v>
      </c>
      <c r="AD37" s="89">
        <f t="shared" si="18"/>
        <v>0.002977207369</v>
      </c>
      <c r="AE37" s="89">
        <f t="shared" si="19"/>
        <v>0.03352339056</v>
      </c>
      <c r="AF37" s="78"/>
      <c r="AG37" s="80"/>
      <c r="AH37" s="21">
        <v>34.0</v>
      </c>
      <c r="AI37" s="128">
        <f t="shared" si="20"/>
        <v>190431</v>
      </c>
      <c r="AJ37" s="182">
        <v>168491.0</v>
      </c>
      <c r="AK37" s="182">
        <v>21940.0</v>
      </c>
      <c r="AL37" s="197">
        <v>0.0</v>
      </c>
      <c r="AM37" s="128">
        <v>250436.0</v>
      </c>
      <c r="AN37" s="138">
        <v>0.0</v>
      </c>
      <c r="AO37" s="128"/>
      <c r="AP37" s="138"/>
      <c r="AQ37" s="109">
        <f t="shared" si="21"/>
        <v>37.38661214</v>
      </c>
      <c r="AR37" s="198">
        <v>306314.0</v>
      </c>
      <c r="AS37" s="182">
        <v>268093.0</v>
      </c>
      <c r="AT37" s="182">
        <v>27474.0</v>
      </c>
      <c r="AU37" s="132">
        <f t="shared" si="37"/>
        <v>38.74012633</v>
      </c>
      <c r="AV37" s="128">
        <v>281187.0</v>
      </c>
      <c r="AW37" s="130">
        <v>32213.0</v>
      </c>
      <c r="AX37" s="132">
        <f t="shared" si="38"/>
        <v>36.03309796</v>
      </c>
      <c r="AY37" s="42">
        <v>702076.0</v>
      </c>
      <c r="AZ37" s="44">
        <v>240266.0</v>
      </c>
      <c r="BA37" s="44">
        <v>134641.0</v>
      </c>
      <c r="BB37" s="44">
        <v>146220.0</v>
      </c>
      <c r="BC37" s="44">
        <v>148205.0</v>
      </c>
      <c r="BD37" s="44">
        <v>2015.0</v>
      </c>
      <c r="BE37" s="71">
        <v>30729.0</v>
      </c>
      <c r="BF37" s="42">
        <v>561936.0</v>
      </c>
      <c r="BG37" s="44">
        <v>210024.0</v>
      </c>
      <c r="BH37" s="44">
        <v>106546.0</v>
      </c>
      <c r="BI37" s="44">
        <v>100941.0</v>
      </c>
      <c r="BJ37" s="44">
        <v>123914.0</v>
      </c>
      <c r="BK37" s="44">
        <v>1673.0</v>
      </c>
      <c r="BL37" s="71">
        <v>18838.0</v>
      </c>
      <c r="BM37" s="186"/>
      <c r="BN37" s="186"/>
      <c r="BO37" s="243" t="s">
        <v>639</v>
      </c>
      <c r="BP37" s="87">
        <f t="shared" si="22"/>
        <v>0.9100206612</v>
      </c>
      <c r="BQ37" s="89">
        <f t="shared" si="23"/>
        <v>0.009865702479</v>
      </c>
      <c r="BR37" s="89">
        <f t="shared" si="24"/>
        <v>0.01542699725</v>
      </c>
      <c r="BS37" s="89">
        <f t="shared" si="25"/>
        <v>0.01106137129</v>
      </c>
      <c r="BT37" s="89">
        <f t="shared" si="26"/>
        <v>0.04359121518</v>
      </c>
      <c r="BU37" s="124">
        <f t="shared" si="27"/>
        <v>0.01003405265</v>
      </c>
      <c r="BV37" s="87">
        <f t="shared" si="28"/>
        <v>0.3988210486</v>
      </c>
      <c r="BW37" s="89">
        <f t="shared" si="29"/>
        <v>0.6011789514</v>
      </c>
      <c r="BX37" s="71" t="str">
        <f t="shared" si="39"/>
        <v>R+</v>
      </c>
      <c r="BY37" s="200">
        <f t="shared" si="40"/>
        <v>12.08241446</v>
      </c>
      <c r="BZ37" s="87">
        <f t="shared" si="41"/>
        <v>0.3998962876</v>
      </c>
      <c r="CA37" s="124">
        <f t="shared" si="42"/>
        <v>0.6001037124</v>
      </c>
      <c r="CB37" s="189"/>
      <c r="CC37" s="164">
        <f t="shared" si="43"/>
        <v>-12.08241446</v>
      </c>
      <c r="CD37" s="56"/>
      <c r="CE37" s="56"/>
      <c r="CF37" s="58"/>
      <c r="CG37" s="58">
        <v>34.0</v>
      </c>
      <c r="CH37" s="42">
        <v>672591.0</v>
      </c>
      <c r="CI37" s="58">
        <v>598007.0</v>
      </c>
      <c r="CJ37" s="58">
        <v>7720.0</v>
      </c>
      <c r="CK37" s="58">
        <v>13467.0</v>
      </c>
      <c r="CL37" s="58">
        <v>7129.0</v>
      </c>
      <c r="CM37" s="58">
        <v>35562.0</v>
      </c>
      <c r="CN37" s="58">
        <v>10706.0</v>
      </c>
      <c r="CO37" s="42">
        <v>522720.0</v>
      </c>
      <c r="CP37" s="44">
        <v>475686.0</v>
      </c>
      <c r="CQ37" s="44">
        <v>5157.0</v>
      </c>
      <c r="CR37" s="44">
        <v>8064.0</v>
      </c>
      <c r="CS37" s="44">
        <v>5782.0</v>
      </c>
      <c r="CT37" s="44">
        <v>22786.0</v>
      </c>
      <c r="CU37" s="44">
        <v>5245.0</v>
      </c>
      <c r="CV37" s="42">
        <v>124827.0</v>
      </c>
      <c r="CW37" s="71">
        <v>188163.0</v>
      </c>
      <c r="CX37" s="192">
        <v>0.3998962875979394</v>
      </c>
      <c r="CY37" s="194">
        <v>0.6001037124020606</v>
      </c>
    </row>
    <row r="38" ht="15.0" customHeight="1">
      <c r="A38" s="176" t="s">
        <v>691</v>
      </c>
      <c r="B38" s="178" t="s">
        <v>692</v>
      </c>
      <c r="C38" s="65" t="s">
        <v>693</v>
      </c>
      <c r="D38" s="67" t="s">
        <v>694</v>
      </c>
      <c r="E38" s="69" t="s">
        <v>695</v>
      </c>
      <c r="F38" s="71" t="s">
        <v>696</v>
      </c>
      <c r="G38" s="73">
        <v>1950.0</v>
      </c>
      <c r="H38" s="75" t="s">
        <v>110</v>
      </c>
      <c r="I38" s="73" t="s">
        <v>697</v>
      </c>
      <c r="J38" s="87">
        <f t="shared" si="4"/>
        <v>0.7669598916</v>
      </c>
      <c r="K38" s="89">
        <f t="shared" si="5"/>
        <v>0.2330401084</v>
      </c>
      <c r="L38" s="42" t="str">
        <f t="shared" si="31"/>
        <v>D+</v>
      </c>
      <c r="M38" s="180">
        <f t="shared" si="32"/>
        <v>22.60935296</v>
      </c>
      <c r="N38" s="87">
        <f t="shared" si="6"/>
        <v>0.7590705182</v>
      </c>
      <c r="O38" s="89">
        <f t="shared" si="7"/>
        <v>0.2409294818</v>
      </c>
      <c r="P38" s="44" t="str">
        <f t="shared" si="33"/>
        <v>D+</v>
      </c>
      <c r="Q38" s="180">
        <f t="shared" si="34"/>
        <v>23.9425325</v>
      </c>
      <c r="R38" s="87">
        <f t="shared" si="8"/>
        <v>0.749645177</v>
      </c>
      <c r="S38" s="89">
        <f t="shared" si="9"/>
        <v>0.250354823</v>
      </c>
      <c r="T38" s="44" t="str">
        <f t="shared" si="35"/>
        <v>D+</v>
      </c>
      <c r="U38" s="180">
        <f t="shared" si="36"/>
        <v>21.27617341</v>
      </c>
      <c r="V38" s="87">
        <f t="shared" si="10"/>
        <v>0.7669598916</v>
      </c>
      <c r="W38" s="124">
        <f t="shared" si="11"/>
        <v>0.2330401084</v>
      </c>
      <c r="X38" s="87">
        <f t="shared" si="12"/>
        <v>0.7891653729</v>
      </c>
      <c r="Y38" s="124">
        <f t="shared" si="13"/>
        <v>0.2108346271</v>
      </c>
      <c r="Z38" s="87">
        <f t="shared" si="14"/>
        <v>0.393485149</v>
      </c>
      <c r="AA38" s="89">
        <f t="shared" si="15"/>
        <v>0.03432291723</v>
      </c>
      <c r="AB38" s="89">
        <f t="shared" si="16"/>
        <v>0.2199611248</v>
      </c>
      <c r="AC38" s="89">
        <f t="shared" si="17"/>
        <v>0.3238999505</v>
      </c>
      <c r="AD38" s="89">
        <f t="shared" si="18"/>
        <v>0.001680016475</v>
      </c>
      <c r="AE38" s="89">
        <f t="shared" si="19"/>
        <v>0.026650842</v>
      </c>
      <c r="AF38" s="87"/>
      <c r="AG38" s="124"/>
      <c r="AH38" s="21">
        <v>35.0</v>
      </c>
      <c r="AI38" s="128">
        <f t="shared" si="20"/>
        <v>149146</v>
      </c>
      <c r="AJ38" s="182">
        <v>114389.0</v>
      </c>
      <c r="AK38" s="182">
        <v>34757.0</v>
      </c>
      <c r="AL38" s="197">
        <v>0.0</v>
      </c>
      <c r="AM38" s="128">
        <v>203828.0</v>
      </c>
      <c r="AN38" s="138">
        <v>54455.0</v>
      </c>
      <c r="AO38" s="128"/>
      <c r="AP38" s="138"/>
      <c r="AQ38" s="109">
        <f t="shared" si="21"/>
        <v>22.60935296</v>
      </c>
      <c r="AR38" s="198">
        <v>269882.0</v>
      </c>
      <c r="AS38" s="182">
        <v>200343.0</v>
      </c>
      <c r="AT38" s="182">
        <v>63589.0</v>
      </c>
      <c r="AU38" s="132">
        <f t="shared" si="37"/>
        <v>23.9425325</v>
      </c>
      <c r="AV38" s="128">
        <v>199653.0</v>
      </c>
      <c r="AW38" s="130">
        <v>66677.0</v>
      </c>
      <c r="AX38" s="132">
        <f t="shared" si="38"/>
        <v>21.27617341</v>
      </c>
      <c r="AY38" s="42">
        <v>702860.0</v>
      </c>
      <c r="AZ38" s="44">
        <v>259361.0</v>
      </c>
      <c r="BA38" s="44">
        <v>22764.0</v>
      </c>
      <c r="BB38" s="44">
        <v>171572.0</v>
      </c>
      <c r="BC38" s="44">
        <v>221935.0</v>
      </c>
      <c r="BD38" s="44">
        <v>1118.0</v>
      </c>
      <c r="BE38" s="71">
        <v>26110.0</v>
      </c>
      <c r="BF38" s="42">
        <v>553566.0</v>
      </c>
      <c r="BG38" s="44">
        <v>217820.0</v>
      </c>
      <c r="BH38" s="44">
        <v>19000.0</v>
      </c>
      <c r="BI38" s="44">
        <v>121763.0</v>
      </c>
      <c r="BJ38" s="44">
        <v>179300.0</v>
      </c>
      <c r="BK38" s="44">
        <v>930.0</v>
      </c>
      <c r="BL38" s="71">
        <v>14753.0</v>
      </c>
      <c r="BM38" s="186"/>
      <c r="BN38" s="186"/>
      <c r="BO38" s="244" t="s">
        <v>652</v>
      </c>
      <c r="BP38" s="87">
        <f t="shared" si="22"/>
        <v>0.8324586211</v>
      </c>
      <c r="BQ38" s="89">
        <f t="shared" si="23"/>
        <v>0.1127690045</v>
      </c>
      <c r="BR38" s="89">
        <f t="shared" si="24"/>
        <v>0.02486147408</v>
      </c>
      <c r="BS38" s="89">
        <f t="shared" si="25"/>
        <v>0.01679549722</v>
      </c>
      <c r="BT38" s="89">
        <f t="shared" si="26"/>
        <v>0.00189626032</v>
      </c>
      <c r="BU38" s="124">
        <f t="shared" si="27"/>
        <v>0.01121914276</v>
      </c>
      <c r="BV38" s="87">
        <f t="shared" si="28"/>
        <v>0.5151455254</v>
      </c>
      <c r="BW38" s="89">
        <f t="shared" si="29"/>
        <v>0.4848544746</v>
      </c>
      <c r="BX38" s="71" t="str">
        <f t="shared" si="39"/>
        <v>R+</v>
      </c>
      <c r="BY38" s="200">
        <f t="shared" si="40"/>
        <v>0.4499667803</v>
      </c>
      <c r="BZ38" s="87">
        <f t="shared" si="41"/>
        <v>0.4929682687</v>
      </c>
      <c r="CA38" s="124">
        <f t="shared" si="42"/>
        <v>0.5070317313</v>
      </c>
      <c r="CB38" s="189"/>
      <c r="CC38" s="164">
        <f t="shared" si="43"/>
        <v>-0.4499667803</v>
      </c>
      <c r="CD38" s="56"/>
      <c r="CE38" s="56"/>
      <c r="CF38" s="58"/>
      <c r="CG38" s="58">
        <v>35.0</v>
      </c>
      <c r="CH38" s="42">
        <v>1.1536504E7</v>
      </c>
      <c r="CI38" s="58">
        <v>9359263.0</v>
      </c>
      <c r="CJ38" s="58">
        <v>1389115.0</v>
      </c>
      <c r="CK38" s="58">
        <v>354674.0</v>
      </c>
      <c r="CL38" s="58">
        <v>194165.0</v>
      </c>
      <c r="CM38" s="58">
        <v>20906.0</v>
      </c>
      <c r="CN38" s="58">
        <v>218381.0</v>
      </c>
      <c r="CO38" s="42">
        <v>8805753.0</v>
      </c>
      <c r="CP38" s="44">
        <v>7330425.0</v>
      </c>
      <c r="CQ38" s="44">
        <v>993016.0</v>
      </c>
      <c r="CR38" s="44">
        <v>218924.0</v>
      </c>
      <c r="CS38" s="44">
        <v>147897.0</v>
      </c>
      <c r="CT38" s="44">
        <v>16698.0</v>
      </c>
      <c r="CU38" s="44">
        <v>98793.0</v>
      </c>
      <c r="CV38" s="42">
        <v>2827709.0</v>
      </c>
      <c r="CW38" s="71">
        <v>2661437.0</v>
      </c>
      <c r="CX38" s="192">
        <v>0.49296826868389043</v>
      </c>
      <c r="CY38" s="194">
        <v>0.5070317313161096</v>
      </c>
    </row>
    <row r="39" ht="15.0" customHeight="1">
      <c r="A39" s="139" t="s">
        <v>705</v>
      </c>
      <c r="B39" s="140" t="s">
        <v>706</v>
      </c>
      <c r="C39" s="65" t="s">
        <v>707</v>
      </c>
      <c r="D39" s="67" t="s">
        <v>708</v>
      </c>
      <c r="E39" s="69" t="s">
        <v>709</v>
      </c>
      <c r="F39" s="71" t="s">
        <v>710</v>
      </c>
      <c r="G39" s="73">
        <v>1980.0</v>
      </c>
      <c r="H39" s="75" t="s">
        <v>78</v>
      </c>
      <c r="I39" s="73">
        <v>2012.0</v>
      </c>
      <c r="J39" s="87">
        <f t="shared" si="4"/>
        <v>0.6980630353</v>
      </c>
      <c r="K39" s="89">
        <f t="shared" si="5"/>
        <v>0.3019369647</v>
      </c>
      <c r="L39" s="42" t="str">
        <f t="shared" si="31"/>
        <v>D+</v>
      </c>
      <c r="M39" s="180">
        <f t="shared" si="32"/>
        <v>16.41185321</v>
      </c>
      <c r="N39" s="87">
        <f t="shared" si="6"/>
        <v>0.695095121</v>
      </c>
      <c r="O39" s="89">
        <f t="shared" si="7"/>
        <v>0.304904879</v>
      </c>
      <c r="P39" s="44" t="str">
        <f t="shared" si="33"/>
        <v>D+</v>
      </c>
      <c r="Q39" s="180">
        <f t="shared" si="34"/>
        <v>17.54499278</v>
      </c>
      <c r="R39" s="87">
        <f t="shared" si="8"/>
        <v>0.6896705793</v>
      </c>
      <c r="S39" s="89">
        <f t="shared" si="9"/>
        <v>0.3103294207</v>
      </c>
      <c r="T39" s="44" t="str">
        <f t="shared" si="35"/>
        <v>D+</v>
      </c>
      <c r="U39" s="180">
        <f t="shared" si="36"/>
        <v>15.27871364</v>
      </c>
      <c r="V39" s="87">
        <f t="shared" si="10"/>
        <v>0.6980630353</v>
      </c>
      <c r="W39" s="124">
        <f t="shared" si="11"/>
        <v>0.3019369647</v>
      </c>
      <c r="X39" s="78">
        <f t="shared" si="12"/>
        <v>1</v>
      </c>
      <c r="Y39" s="80">
        <f t="shared" si="13"/>
        <v>0</v>
      </c>
      <c r="Z39" s="87">
        <f t="shared" si="14"/>
        <v>0.4100775164</v>
      </c>
      <c r="AA39" s="89">
        <f t="shared" si="15"/>
        <v>0.06454118346</v>
      </c>
      <c r="AB39" s="89">
        <f t="shared" si="16"/>
        <v>0.2101471898</v>
      </c>
      <c r="AC39" s="89">
        <f t="shared" si="17"/>
        <v>0.2806029986</v>
      </c>
      <c r="AD39" s="89">
        <f t="shared" si="18"/>
        <v>0.002811683812</v>
      </c>
      <c r="AE39" s="89">
        <f t="shared" si="19"/>
        <v>0.03181942784</v>
      </c>
      <c r="AF39" s="78"/>
      <c r="AG39" s="80"/>
      <c r="AH39" s="21">
        <v>36.0</v>
      </c>
      <c r="AI39" s="128">
        <f t="shared" si="20"/>
        <v>142904</v>
      </c>
      <c r="AJ39" s="182">
        <v>99756.0</v>
      </c>
      <c r="AK39" s="182">
        <v>43148.0</v>
      </c>
      <c r="AL39" s="197">
        <v>0.0</v>
      </c>
      <c r="AM39" s="42">
        <v>231034.0</v>
      </c>
      <c r="AN39" s="71">
        <v>0.0</v>
      </c>
      <c r="AO39" s="42"/>
      <c r="AP39" s="71"/>
      <c r="AQ39" s="109">
        <f t="shared" si="21"/>
        <v>16.41185321</v>
      </c>
      <c r="AR39" s="198">
        <v>260611.0</v>
      </c>
      <c r="AS39" s="182">
        <v>177243.0</v>
      </c>
      <c r="AT39" s="182">
        <v>77748.0</v>
      </c>
      <c r="AU39" s="132">
        <f t="shared" si="37"/>
        <v>17.54499278</v>
      </c>
      <c r="AV39" s="128">
        <v>182142.0</v>
      </c>
      <c r="AW39" s="130">
        <v>81958.0</v>
      </c>
      <c r="AX39" s="132">
        <f t="shared" si="38"/>
        <v>15.27871364</v>
      </c>
      <c r="AY39" s="42">
        <v>703021.0</v>
      </c>
      <c r="AZ39" s="44">
        <v>264503.0</v>
      </c>
      <c r="BA39" s="44">
        <v>45726.0</v>
      </c>
      <c r="BB39" s="44">
        <v>164646.0</v>
      </c>
      <c r="BC39" s="44">
        <v>196110.0</v>
      </c>
      <c r="BD39" s="44">
        <v>1912.0</v>
      </c>
      <c r="BE39" s="71">
        <v>30124.0</v>
      </c>
      <c r="BF39" s="42">
        <v>525308.0</v>
      </c>
      <c r="BG39" s="44">
        <v>215417.0</v>
      </c>
      <c r="BH39" s="44">
        <v>33904.0</v>
      </c>
      <c r="BI39" s="44">
        <v>110392.0</v>
      </c>
      <c r="BJ39" s="44">
        <v>147403.0</v>
      </c>
      <c r="BK39" s="44">
        <v>1477.0</v>
      </c>
      <c r="BL39" s="71">
        <v>16715.0</v>
      </c>
      <c r="BM39" s="186"/>
      <c r="BN39" s="186"/>
      <c r="BO39" s="245" t="s">
        <v>667</v>
      </c>
      <c r="BP39" s="87">
        <f t="shared" si="22"/>
        <v>0.7284668558</v>
      </c>
      <c r="BQ39" s="89">
        <f t="shared" si="23"/>
        <v>0.06930114453</v>
      </c>
      <c r="BR39" s="89">
        <f t="shared" si="24"/>
        <v>0.07068719577</v>
      </c>
      <c r="BS39" s="89">
        <f t="shared" si="25"/>
        <v>0.01829793191</v>
      </c>
      <c r="BT39" s="89">
        <f t="shared" si="26"/>
        <v>0.07367335475</v>
      </c>
      <c r="BU39" s="124">
        <f t="shared" si="27"/>
        <v>0.03957351724</v>
      </c>
      <c r="BV39" s="87">
        <f t="shared" si="28"/>
        <v>0.3322768026</v>
      </c>
      <c r="BW39" s="89">
        <f t="shared" si="29"/>
        <v>0.6677231974</v>
      </c>
      <c r="BX39" s="71" t="str">
        <f t="shared" si="39"/>
        <v>R+</v>
      </c>
      <c r="BY39" s="200">
        <f t="shared" si="40"/>
        <v>18.73683906</v>
      </c>
      <c r="BZ39" s="87">
        <f t="shared" si="41"/>
        <v>0.3713927369</v>
      </c>
      <c r="CA39" s="124">
        <f t="shared" si="42"/>
        <v>0.6286072631</v>
      </c>
      <c r="CB39" s="189"/>
      <c r="CC39" s="164">
        <f t="shared" si="43"/>
        <v>-18.73683906</v>
      </c>
      <c r="CD39" s="56"/>
      <c r="CE39" s="56"/>
      <c r="CF39" s="58"/>
      <c r="CG39" s="58">
        <v>36.0</v>
      </c>
      <c r="CH39" s="42">
        <v>3751351.0</v>
      </c>
      <c r="CI39" s="58">
        <v>2575381.0</v>
      </c>
      <c r="CJ39" s="58">
        <v>272071.0</v>
      </c>
      <c r="CK39" s="58">
        <v>332007.0</v>
      </c>
      <c r="CL39" s="58">
        <v>68131.0</v>
      </c>
      <c r="CM39" s="58">
        <v>308733.0</v>
      </c>
      <c r="CN39" s="58">
        <v>195028.0</v>
      </c>
      <c r="CO39" s="42">
        <v>2821685.0</v>
      </c>
      <c r="CP39" s="44">
        <v>2055504.0</v>
      </c>
      <c r="CQ39" s="44">
        <v>195546.0</v>
      </c>
      <c r="CR39" s="44">
        <v>199457.0</v>
      </c>
      <c r="CS39" s="44">
        <v>51631.0</v>
      </c>
      <c r="CT39" s="44">
        <v>207883.0</v>
      </c>
      <c r="CU39" s="44">
        <v>111664.0</v>
      </c>
      <c r="CV39" s="42">
        <v>443547.0</v>
      </c>
      <c r="CW39" s="71">
        <v>891325.0</v>
      </c>
      <c r="CX39" s="192">
        <v>0.3713927369243359</v>
      </c>
      <c r="CY39" s="194">
        <v>0.6286072630756641</v>
      </c>
    </row>
    <row r="40" ht="15.0" customHeight="1">
      <c r="A40" s="176" t="s">
        <v>720</v>
      </c>
      <c r="B40" s="178" t="s">
        <v>721</v>
      </c>
      <c r="C40" s="65" t="s">
        <v>303</v>
      </c>
      <c r="D40" s="67" t="s">
        <v>723</v>
      </c>
      <c r="E40" s="69" t="s">
        <v>724</v>
      </c>
      <c r="F40" s="71" t="s">
        <v>725</v>
      </c>
      <c r="G40" s="73">
        <v>1952.0</v>
      </c>
      <c r="H40" s="75" t="s">
        <v>110</v>
      </c>
      <c r="I40" s="73">
        <v>2004.0</v>
      </c>
      <c r="J40" s="87">
        <f t="shared" si="4"/>
        <v>0.507311993</v>
      </c>
      <c r="K40" s="89">
        <f t="shared" si="5"/>
        <v>0.492688007</v>
      </c>
      <c r="L40" s="42" t="str">
        <f t="shared" si="31"/>
        <v>D+</v>
      </c>
      <c r="M40" s="180">
        <f t="shared" si="32"/>
        <v>6.789425546</v>
      </c>
      <c r="N40" s="87">
        <f t="shared" si="6"/>
        <v>0.5980131872</v>
      </c>
      <c r="O40" s="89">
        <f t="shared" si="7"/>
        <v>0.4019868128</v>
      </c>
      <c r="P40" s="44" t="str">
        <f t="shared" si="33"/>
        <v>D+</v>
      </c>
      <c r="Q40" s="180">
        <f t="shared" si="34"/>
        <v>7.8367994</v>
      </c>
      <c r="R40" s="87">
        <f t="shared" si="8"/>
        <v>0.5943039598</v>
      </c>
      <c r="S40" s="89">
        <f t="shared" si="9"/>
        <v>0.4056960402</v>
      </c>
      <c r="T40" s="44" t="str">
        <f t="shared" si="35"/>
        <v>D+</v>
      </c>
      <c r="U40" s="180">
        <f t="shared" si="36"/>
        <v>5.742051692</v>
      </c>
      <c r="V40" s="87">
        <f t="shared" si="10"/>
        <v>0.507311993</v>
      </c>
      <c r="W40" s="124">
        <f t="shared" si="11"/>
        <v>0.492688007</v>
      </c>
      <c r="X40" s="87">
        <f t="shared" si="12"/>
        <v>0.5740861309</v>
      </c>
      <c r="Y40" s="124">
        <f t="shared" si="13"/>
        <v>0.4259138691</v>
      </c>
      <c r="Z40" s="87">
        <f t="shared" si="14"/>
        <v>0.3023511816</v>
      </c>
      <c r="AA40" s="89">
        <f t="shared" si="15"/>
        <v>0.06054877616</v>
      </c>
      <c r="AB40" s="89">
        <f t="shared" si="16"/>
        <v>0.5285437964</v>
      </c>
      <c r="AC40" s="89">
        <f t="shared" si="17"/>
        <v>0.08517393647</v>
      </c>
      <c r="AD40" s="89">
        <f t="shared" si="18"/>
        <v>0.006690507125</v>
      </c>
      <c r="AE40" s="89">
        <f t="shared" si="19"/>
        <v>0.0166918022</v>
      </c>
      <c r="AF40" s="87"/>
      <c r="AG40" s="124"/>
      <c r="AH40" s="21">
        <v>37.0</v>
      </c>
      <c r="AI40" s="128">
        <f t="shared" si="20"/>
        <v>91220</v>
      </c>
      <c r="AJ40" s="182">
        <v>46277.0</v>
      </c>
      <c r="AK40" s="182">
        <v>44943.0</v>
      </c>
      <c r="AL40" s="197">
        <v>0.0</v>
      </c>
      <c r="AM40" s="128">
        <v>84649.0</v>
      </c>
      <c r="AN40" s="138">
        <v>62801.0</v>
      </c>
      <c r="AO40" s="128"/>
      <c r="AP40" s="138"/>
      <c r="AQ40" s="109">
        <f t="shared" si="21"/>
        <v>6.789425546</v>
      </c>
      <c r="AR40" s="198">
        <v>151953.0</v>
      </c>
      <c r="AS40" s="182">
        <v>88973.0</v>
      </c>
      <c r="AT40" s="182">
        <v>59808.0</v>
      </c>
      <c r="AU40" s="132">
        <f t="shared" si="37"/>
        <v>7.8367994</v>
      </c>
      <c r="AV40" s="128">
        <v>88039.0</v>
      </c>
      <c r="AW40" s="130">
        <v>60099.0</v>
      </c>
      <c r="AX40" s="132">
        <f t="shared" si="38"/>
        <v>5.742051692</v>
      </c>
      <c r="AY40" s="42">
        <v>703467.0</v>
      </c>
      <c r="AZ40" s="44">
        <v>176602.0</v>
      </c>
      <c r="BA40" s="44">
        <v>40783.0</v>
      </c>
      <c r="BB40" s="44">
        <v>408115.0</v>
      </c>
      <c r="BC40" s="44">
        <v>60491.0</v>
      </c>
      <c r="BD40" s="44">
        <v>4226.0</v>
      </c>
      <c r="BE40" s="71">
        <v>13250.0</v>
      </c>
      <c r="BF40" s="42">
        <v>478738.0</v>
      </c>
      <c r="BG40" s="44">
        <v>144747.0</v>
      </c>
      <c r="BH40" s="44">
        <v>28987.0</v>
      </c>
      <c r="BI40" s="44">
        <v>253034.0</v>
      </c>
      <c r="BJ40" s="44">
        <v>40776.0</v>
      </c>
      <c r="BK40" s="44">
        <v>3203.0</v>
      </c>
      <c r="BL40" s="71">
        <v>7991.0</v>
      </c>
      <c r="BM40" s="186"/>
      <c r="BN40" s="186"/>
      <c r="BO40" s="246" t="s">
        <v>682</v>
      </c>
      <c r="BP40" s="87">
        <f t="shared" si="22"/>
        <v>0.8206226023</v>
      </c>
      <c r="BQ40" s="89">
        <f t="shared" si="23"/>
        <v>0.0158354137</v>
      </c>
      <c r="BR40" s="89">
        <f t="shared" si="24"/>
        <v>0.09098903367</v>
      </c>
      <c r="BS40" s="89">
        <f t="shared" si="25"/>
        <v>0.03947755885</v>
      </c>
      <c r="BT40" s="89">
        <f t="shared" si="26"/>
        <v>0.01074741088</v>
      </c>
      <c r="BU40" s="124">
        <f t="shared" si="27"/>
        <v>0.02232798054</v>
      </c>
      <c r="BV40" s="87">
        <f t="shared" si="28"/>
        <v>0.5627116718</v>
      </c>
      <c r="BW40" s="89">
        <f t="shared" si="29"/>
        <v>0.4372883282</v>
      </c>
      <c r="BX40" s="71" t="str">
        <f t="shared" si="39"/>
        <v>D+</v>
      </c>
      <c r="BY40" s="207">
        <f t="shared" si="40"/>
        <v>4.306647862</v>
      </c>
      <c r="BZ40" s="87">
        <f t="shared" si="41"/>
        <v>0.5669514147</v>
      </c>
      <c r="CA40" s="124">
        <f t="shared" si="42"/>
        <v>0.4330485853</v>
      </c>
      <c r="CB40" s="189"/>
      <c r="CC40" s="164">
        <f t="shared" si="43"/>
        <v>4.306647862</v>
      </c>
      <c r="CD40" s="56"/>
      <c r="CE40" s="56"/>
      <c r="CF40" s="58"/>
      <c r="CG40" s="58">
        <v>37.0</v>
      </c>
      <c r="CH40" s="42">
        <v>3831074.0</v>
      </c>
      <c r="CI40" s="58">
        <v>3005848.0</v>
      </c>
      <c r="CJ40" s="58">
        <v>64984.0</v>
      </c>
      <c r="CK40" s="58">
        <v>450062.0</v>
      </c>
      <c r="CL40" s="58">
        <v>152133.0</v>
      </c>
      <c r="CM40" s="58">
        <v>42706.0</v>
      </c>
      <c r="CN40" s="58">
        <v>115341.0</v>
      </c>
      <c r="CO40" s="42">
        <v>2964621.0</v>
      </c>
      <c r="CP40" s="44">
        <v>2432835.0</v>
      </c>
      <c r="CQ40" s="44">
        <v>46946.0</v>
      </c>
      <c r="CR40" s="44">
        <v>269748.0</v>
      </c>
      <c r="CS40" s="44">
        <v>117036.0</v>
      </c>
      <c r="CT40" s="44">
        <v>31862.0</v>
      </c>
      <c r="CU40" s="44">
        <v>66194.0</v>
      </c>
      <c r="CV40" s="42">
        <v>970488.0</v>
      </c>
      <c r="CW40" s="71">
        <v>754175.0</v>
      </c>
      <c r="CX40" s="192">
        <v>0.5669514146528551</v>
      </c>
      <c r="CY40" s="194">
        <v>0.43304858534714485</v>
      </c>
    </row>
    <row r="41" ht="15.0" customHeight="1">
      <c r="A41" s="139" t="s">
        <v>739</v>
      </c>
      <c r="B41" s="140" t="s">
        <v>740</v>
      </c>
      <c r="C41" s="65" t="s">
        <v>255</v>
      </c>
      <c r="D41" s="67" t="s">
        <v>741</v>
      </c>
      <c r="E41" s="69" t="s">
        <v>742</v>
      </c>
      <c r="F41" s="71" t="s">
        <v>743</v>
      </c>
      <c r="G41" s="73">
        <v>1941.0</v>
      </c>
      <c r="H41" s="75" t="s">
        <v>203</v>
      </c>
      <c r="I41" s="73">
        <v>2000.0</v>
      </c>
      <c r="J41" s="78">
        <f t="shared" si="4"/>
        <v>1</v>
      </c>
      <c r="K41" s="82">
        <f t="shared" si="5"/>
        <v>0</v>
      </c>
      <c r="L41" s="42" t="str">
        <f t="shared" si="31"/>
        <v>D+</v>
      </c>
      <c r="M41" s="180">
        <f t="shared" si="32"/>
        <v>19.67912087</v>
      </c>
      <c r="N41" s="87">
        <f t="shared" si="6"/>
        <v>0.7379342956</v>
      </c>
      <c r="O41" s="89">
        <f t="shared" si="7"/>
        <v>0.2620657044</v>
      </c>
      <c r="P41" s="44" t="str">
        <f t="shared" si="33"/>
        <v>D+</v>
      </c>
      <c r="Q41" s="180">
        <f t="shared" si="34"/>
        <v>21.82891024</v>
      </c>
      <c r="R41" s="87">
        <f t="shared" si="8"/>
        <v>0.7121767579</v>
      </c>
      <c r="S41" s="89">
        <f t="shared" si="9"/>
        <v>0.2878232421</v>
      </c>
      <c r="T41" s="44" t="str">
        <f t="shared" si="35"/>
        <v>D+</v>
      </c>
      <c r="U41" s="180">
        <f t="shared" si="36"/>
        <v>17.5293315</v>
      </c>
      <c r="V41" s="78">
        <f t="shared" si="10"/>
        <v>1</v>
      </c>
      <c r="W41" s="80">
        <f t="shared" si="11"/>
        <v>0</v>
      </c>
      <c r="X41" s="87">
        <f t="shared" si="12"/>
        <v>0.7354471965</v>
      </c>
      <c r="Y41" s="124">
        <f t="shared" si="13"/>
        <v>0.2645528035</v>
      </c>
      <c r="Z41" s="87">
        <f t="shared" si="14"/>
        <v>0.299507232</v>
      </c>
      <c r="AA41" s="89">
        <f t="shared" si="15"/>
        <v>0.02375375325</v>
      </c>
      <c r="AB41" s="89">
        <f t="shared" si="16"/>
        <v>0.1562836726</v>
      </c>
      <c r="AC41" s="89">
        <f t="shared" si="17"/>
        <v>0.4932427545</v>
      </c>
      <c r="AD41" s="89">
        <f t="shared" si="18"/>
        <v>0.001750745087</v>
      </c>
      <c r="AE41" s="89">
        <f t="shared" si="19"/>
        <v>0.02546184247</v>
      </c>
      <c r="AF41" s="87"/>
      <c r="AG41" s="124"/>
      <c r="AH41" s="21">
        <v>38.0</v>
      </c>
      <c r="AI41" s="128">
        <f t="shared" si="20"/>
        <v>134408</v>
      </c>
      <c r="AJ41" s="182">
        <v>134408.0</v>
      </c>
      <c r="AK41" s="182">
        <v>0.0</v>
      </c>
      <c r="AL41" s="197">
        <v>0.0</v>
      </c>
      <c r="AM41" s="128">
        <v>159392.0</v>
      </c>
      <c r="AN41" s="138">
        <v>57336.0</v>
      </c>
      <c r="AO41" s="128"/>
      <c r="AP41" s="138"/>
      <c r="AQ41" s="109">
        <f t="shared" si="21"/>
        <v>19.67912087</v>
      </c>
      <c r="AR41" s="198">
        <v>227806.0</v>
      </c>
      <c r="AS41" s="182">
        <v>163862.0</v>
      </c>
      <c r="AT41" s="182">
        <v>58193.0</v>
      </c>
      <c r="AU41" s="132">
        <f t="shared" si="37"/>
        <v>21.82891024</v>
      </c>
      <c r="AV41" s="128">
        <v>166096.0</v>
      </c>
      <c r="AW41" s="130">
        <v>67127.0</v>
      </c>
      <c r="AX41" s="132">
        <f t="shared" si="38"/>
        <v>17.5293315</v>
      </c>
      <c r="AY41" s="42">
        <v>705190.0</v>
      </c>
      <c r="AZ41" s="44">
        <v>188718.0</v>
      </c>
      <c r="BA41" s="44">
        <v>16705.0</v>
      </c>
      <c r="BB41" s="44">
        <v>122990.0</v>
      </c>
      <c r="BC41" s="44">
        <v>350699.0</v>
      </c>
      <c r="BD41" s="44">
        <v>1365.0</v>
      </c>
      <c r="BE41" s="71">
        <v>24713.0</v>
      </c>
      <c r="BF41" s="42">
        <v>539199.0</v>
      </c>
      <c r="BG41" s="44">
        <v>161494.0</v>
      </c>
      <c r="BH41" s="44">
        <v>12808.0</v>
      </c>
      <c r="BI41" s="44">
        <v>84268.0</v>
      </c>
      <c r="BJ41" s="44">
        <v>265956.0</v>
      </c>
      <c r="BK41" s="44">
        <v>944.0</v>
      </c>
      <c r="BL41" s="71">
        <v>13729.0</v>
      </c>
      <c r="BM41" s="186"/>
      <c r="BN41" s="186"/>
      <c r="BO41" s="247" t="s">
        <v>698</v>
      </c>
      <c r="BP41" s="87">
        <f t="shared" si="22"/>
        <v>0.8184755461</v>
      </c>
      <c r="BQ41" s="89">
        <f t="shared" si="23"/>
        <v>0.09725975921</v>
      </c>
      <c r="BR41" s="89">
        <f t="shared" si="24"/>
        <v>0.04635828615</v>
      </c>
      <c r="BS41" s="89">
        <f t="shared" si="25"/>
        <v>0.0269201786</v>
      </c>
      <c r="BT41" s="89">
        <f t="shared" si="26"/>
        <v>0.001328224266</v>
      </c>
      <c r="BU41" s="124">
        <f t="shared" si="27"/>
        <v>0.009658005712</v>
      </c>
      <c r="BV41" s="87">
        <f t="shared" si="28"/>
        <v>0.52731934</v>
      </c>
      <c r="BW41" s="89">
        <f t="shared" si="29"/>
        <v>0.47268066</v>
      </c>
      <c r="BX41" s="71" t="str">
        <f t="shared" si="39"/>
        <v>D+</v>
      </c>
      <c r="BY41" s="207">
        <f t="shared" si="40"/>
        <v>0.7674146847</v>
      </c>
      <c r="BZ41" s="87">
        <f t="shared" si="41"/>
        <v>0.5090442442</v>
      </c>
      <c r="CA41" s="124">
        <f t="shared" si="42"/>
        <v>0.4909557558</v>
      </c>
      <c r="CB41" s="189"/>
      <c r="CC41" s="164">
        <f t="shared" si="43"/>
        <v>0.7674146847</v>
      </c>
      <c r="CD41" s="56"/>
      <c r="CE41" s="56"/>
      <c r="CF41" s="58"/>
      <c r="CG41" s="58">
        <v>38.0</v>
      </c>
      <c r="CH41" s="42">
        <v>1.2702379E7</v>
      </c>
      <c r="CI41" s="58">
        <v>1.0094652E7</v>
      </c>
      <c r="CJ41" s="58">
        <v>1327091.0</v>
      </c>
      <c r="CK41" s="58">
        <v>719660.0</v>
      </c>
      <c r="CL41" s="58">
        <v>349003.0</v>
      </c>
      <c r="CM41" s="58">
        <v>16909.0</v>
      </c>
      <c r="CN41" s="58">
        <v>195064.0</v>
      </c>
      <c r="CO41" s="42">
        <v>9910224.0</v>
      </c>
      <c r="CP41" s="44">
        <v>8111276.0</v>
      </c>
      <c r="CQ41" s="44">
        <v>963866.0</v>
      </c>
      <c r="CR41" s="44">
        <v>459421.0</v>
      </c>
      <c r="CS41" s="44">
        <v>266785.0</v>
      </c>
      <c r="CT41" s="44">
        <v>13163.0</v>
      </c>
      <c r="CU41" s="44">
        <v>95713.0</v>
      </c>
      <c r="CV41" s="42">
        <v>2990274.0</v>
      </c>
      <c r="CW41" s="71">
        <v>2680434.0</v>
      </c>
      <c r="CX41" s="192">
        <v>0.5090442442022866</v>
      </c>
      <c r="CY41" s="194">
        <v>0.49095575579771344</v>
      </c>
    </row>
    <row r="42" ht="15.0" customHeight="1">
      <c r="A42" s="176" t="s">
        <v>751</v>
      </c>
      <c r="B42" s="178" t="s">
        <v>752</v>
      </c>
      <c r="C42" s="65" t="s">
        <v>753</v>
      </c>
      <c r="D42" s="67" t="s">
        <v>754</v>
      </c>
      <c r="E42" s="69" t="s">
        <v>755</v>
      </c>
      <c r="F42" s="71" t="s">
        <v>756</v>
      </c>
      <c r="G42" s="73">
        <v>1942.0</v>
      </c>
      <c r="H42" s="75" t="s">
        <v>110</v>
      </c>
      <c r="I42" s="73">
        <v>1992.0</v>
      </c>
      <c r="J42" s="87">
        <f t="shared" si="4"/>
        <v>0.6775432057</v>
      </c>
      <c r="K42" s="89">
        <f t="shared" si="5"/>
        <v>0.3224567943</v>
      </c>
      <c r="L42" s="42" t="str">
        <f t="shared" si="31"/>
        <v>D+</v>
      </c>
      <c r="M42" s="180">
        <f t="shared" si="32"/>
        <v>18.18758579</v>
      </c>
      <c r="N42" s="87">
        <f t="shared" si="6"/>
        <v>0.7022692802</v>
      </c>
      <c r="O42" s="89">
        <f t="shared" si="7"/>
        <v>0.2977307198</v>
      </c>
      <c r="P42" s="44" t="str">
        <f t="shared" si="33"/>
        <v>D+</v>
      </c>
      <c r="Q42" s="180">
        <f t="shared" si="34"/>
        <v>18.2624087</v>
      </c>
      <c r="R42" s="87">
        <f t="shared" si="8"/>
        <v>0.7180110716</v>
      </c>
      <c r="S42" s="89">
        <f t="shared" si="9"/>
        <v>0.2819889284</v>
      </c>
      <c r="T42" s="44" t="str">
        <f t="shared" si="35"/>
        <v>D+</v>
      </c>
      <c r="U42" s="180">
        <f t="shared" si="36"/>
        <v>18.11276287</v>
      </c>
      <c r="V42" s="87">
        <f t="shared" si="10"/>
        <v>0.6775432057</v>
      </c>
      <c r="W42" s="124">
        <f t="shared" si="11"/>
        <v>0.3224567943</v>
      </c>
      <c r="X42" s="87">
        <f t="shared" si="12"/>
        <v>0.7048924599</v>
      </c>
      <c r="Y42" s="124">
        <f t="shared" si="13"/>
        <v>0.2951075401</v>
      </c>
      <c r="Z42" s="87">
        <f t="shared" si="14"/>
        <v>0.6113976148</v>
      </c>
      <c r="AA42" s="89">
        <f t="shared" si="15"/>
        <v>0.01956103082</v>
      </c>
      <c r="AB42" s="89">
        <f t="shared" si="16"/>
        <v>0.1497820295</v>
      </c>
      <c r="AC42" s="89">
        <f t="shared" si="17"/>
        <v>0.192297821</v>
      </c>
      <c r="AD42" s="89">
        <f t="shared" si="18"/>
        <v>0.002206478368</v>
      </c>
      <c r="AE42" s="89">
        <f t="shared" si="19"/>
        <v>0.02475502551</v>
      </c>
      <c r="AF42" s="87"/>
      <c r="AG42" s="124"/>
      <c r="AH42" s="21">
        <v>39.0</v>
      </c>
      <c r="AI42" s="128">
        <f t="shared" si="20"/>
        <v>196386</v>
      </c>
      <c r="AJ42" s="182">
        <v>133060.0</v>
      </c>
      <c r="AK42" s="182">
        <v>63326.0</v>
      </c>
      <c r="AL42" s="197">
        <v>0.0</v>
      </c>
      <c r="AM42" s="128">
        <v>212831.0</v>
      </c>
      <c r="AN42" s="138">
        <v>89103.0</v>
      </c>
      <c r="AO42" s="128"/>
      <c r="AP42" s="138"/>
      <c r="AQ42" s="109">
        <f t="shared" si="21"/>
        <v>18.18758579</v>
      </c>
      <c r="AR42" s="198">
        <v>319615.0</v>
      </c>
      <c r="AS42" s="182">
        <v>218082.0</v>
      </c>
      <c r="AT42" s="182">
        <v>92457.0</v>
      </c>
      <c r="AU42" s="132">
        <f t="shared" si="37"/>
        <v>18.2624087</v>
      </c>
      <c r="AV42" s="128">
        <v>231779.0</v>
      </c>
      <c r="AW42" s="130">
        <v>91028.0</v>
      </c>
      <c r="AX42" s="132">
        <f t="shared" si="38"/>
        <v>18.11276287</v>
      </c>
      <c r="AY42" s="42">
        <v>701054.0</v>
      </c>
      <c r="AZ42" s="44">
        <v>406641.0</v>
      </c>
      <c r="BA42" s="44">
        <v>13065.0</v>
      </c>
      <c r="BB42" s="44">
        <v>119163.0</v>
      </c>
      <c r="BC42" s="44">
        <v>134007.0</v>
      </c>
      <c r="BD42" s="44">
        <v>1444.0</v>
      </c>
      <c r="BE42" s="71">
        <v>26734.0</v>
      </c>
      <c r="BF42" s="42">
        <v>541587.0</v>
      </c>
      <c r="BG42" s="44">
        <v>331125.0</v>
      </c>
      <c r="BH42" s="44">
        <v>10594.0</v>
      </c>
      <c r="BI42" s="44">
        <v>81120.0</v>
      </c>
      <c r="BJ42" s="44">
        <v>104146.0</v>
      </c>
      <c r="BK42" s="44">
        <v>1195.0</v>
      </c>
      <c r="BL42" s="71">
        <v>13407.0</v>
      </c>
      <c r="BM42" s="186"/>
      <c r="BN42" s="186"/>
      <c r="BO42" s="248" t="s">
        <v>711</v>
      </c>
      <c r="BP42" s="87">
        <f t="shared" si="22"/>
        <v>0.7975069122</v>
      </c>
      <c r="BQ42" s="89">
        <f t="shared" si="23"/>
        <v>0.0449245786</v>
      </c>
      <c r="BR42" s="89">
        <f t="shared" si="24"/>
        <v>0.1022373587</v>
      </c>
      <c r="BS42" s="89">
        <f t="shared" si="25"/>
        <v>0.02835709398</v>
      </c>
      <c r="BT42" s="89">
        <f t="shared" si="26"/>
        <v>0.003539658537</v>
      </c>
      <c r="BU42" s="124">
        <f t="shared" si="27"/>
        <v>0.02343439805</v>
      </c>
      <c r="BV42" s="87">
        <f t="shared" si="28"/>
        <v>0.6401674598</v>
      </c>
      <c r="BW42" s="89">
        <f t="shared" si="29"/>
        <v>0.3598325402</v>
      </c>
      <c r="BX42" s="71" t="str">
        <f t="shared" si="39"/>
        <v>D+</v>
      </c>
      <c r="BY42" s="207">
        <f t="shared" si="40"/>
        <v>12.05222666</v>
      </c>
      <c r="BZ42" s="87">
        <f t="shared" si="41"/>
        <v>0.6122852401</v>
      </c>
      <c r="CA42" s="124">
        <f t="shared" si="42"/>
        <v>0.3877147599</v>
      </c>
      <c r="CB42" s="189"/>
      <c r="CC42" s="164">
        <f t="shared" si="43"/>
        <v>12.05222666</v>
      </c>
      <c r="CD42" s="56"/>
      <c r="CE42" s="56"/>
      <c r="CF42" s="58"/>
      <c r="CG42" s="58">
        <v>39.0</v>
      </c>
      <c r="CH42" s="42">
        <v>1052567.0</v>
      </c>
      <c r="CI42" s="58">
        <v>803685.0</v>
      </c>
      <c r="CJ42" s="58">
        <v>51560.0</v>
      </c>
      <c r="CK42" s="58">
        <v>130655.0</v>
      </c>
      <c r="CL42" s="58">
        <v>30293.0</v>
      </c>
      <c r="CM42" s="58">
        <v>4020.0</v>
      </c>
      <c r="CN42" s="58">
        <v>32354.0</v>
      </c>
      <c r="CO42" s="42">
        <v>828611.0</v>
      </c>
      <c r="CP42" s="44">
        <v>660823.0</v>
      </c>
      <c r="CQ42" s="44">
        <v>37225.0</v>
      </c>
      <c r="CR42" s="44">
        <v>84715.0</v>
      </c>
      <c r="CS42" s="44">
        <v>23497.0</v>
      </c>
      <c r="CT42" s="44">
        <v>2933.0</v>
      </c>
      <c r="CU42" s="44">
        <v>19418.0</v>
      </c>
      <c r="CV42" s="42">
        <v>279677.0</v>
      </c>
      <c r="CW42" s="71">
        <v>157204.0</v>
      </c>
      <c r="CX42" s="192">
        <v>0.612285240096611</v>
      </c>
      <c r="CY42" s="194">
        <v>0.387714759903389</v>
      </c>
    </row>
    <row r="43" ht="15.0" customHeight="1">
      <c r="A43" s="139" t="s">
        <v>770</v>
      </c>
      <c r="B43" s="140" t="s">
        <v>771</v>
      </c>
      <c r="C43" s="65" t="s">
        <v>772</v>
      </c>
      <c r="D43" s="67" t="s">
        <v>773</v>
      </c>
      <c r="E43" s="69" t="s">
        <v>774</v>
      </c>
      <c r="F43" s="71" t="s">
        <v>775</v>
      </c>
      <c r="G43" s="73">
        <v>1947.0</v>
      </c>
      <c r="H43" s="75" t="s">
        <v>192</v>
      </c>
      <c r="I43" s="73">
        <v>1994.0</v>
      </c>
      <c r="J43" s="78">
        <f t="shared" si="4"/>
        <v>1</v>
      </c>
      <c r="K43" s="82">
        <f t="shared" si="5"/>
        <v>0</v>
      </c>
      <c r="L43" s="42" t="str">
        <f t="shared" si="31"/>
        <v>D+</v>
      </c>
      <c r="M43" s="180">
        <f t="shared" si="32"/>
        <v>18.55899993</v>
      </c>
      <c r="N43" s="87">
        <f t="shared" si="6"/>
        <v>0.7286517324</v>
      </c>
      <c r="O43" s="89">
        <f t="shared" si="7"/>
        <v>0.2713482676</v>
      </c>
      <c r="P43" s="44" t="str">
        <f t="shared" si="33"/>
        <v>D+</v>
      </c>
      <c r="Q43" s="180">
        <f t="shared" si="34"/>
        <v>20.90065392</v>
      </c>
      <c r="R43" s="87">
        <f t="shared" si="8"/>
        <v>0.6990569023</v>
      </c>
      <c r="S43" s="89">
        <f t="shared" si="9"/>
        <v>0.3009430977</v>
      </c>
      <c r="T43" s="44" t="str">
        <f t="shared" si="35"/>
        <v>D+</v>
      </c>
      <c r="U43" s="180">
        <f t="shared" si="36"/>
        <v>16.21734594</v>
      </c>
      <c r="V43" s="78">
        <f t="shared" si="10"/>
        <v>1</v>
      </c>
      <c r="W43" s="80">
        <f t="shared" si="11"/>
        <v>0</v>
      </c>
      <c r="X43" s="87">
        <f t="shared" si="12"/>
        <v>0.7323577588</v>
      </c>
      <c r="Y43" s="124">
        <f t="shared" si="13"/>
        <v>0.2676422412</v>
      </c>
      <c r="Z43" s="87">
        <f t="shared" si="14"/>
        <v>0.3042599344</v>
      </c>
      <c r="AA43" s="89">
        <f t="shared" si="15"/>
        <v>0.03016726347</v>
      </c>
      <c r="AB43" s="89">
        <f t="shared" si="16"/>
        <v>0.3716179542</v>
      </c>
      <c r="AC43" s="89">
        <f t="shared" si="17"/>
        <v>0.2700151325</v>
      </c>
      <c r="AD43" s="89">
        <f t="shared" si="18"/>
        <v>0.002909513553</v>
      </c>
      <c r="AE43" s="89">
        <f t="shared" si="19"/>
        <v>0.02103020179</v>
      </c>
      <c r="AF43" s="87"/>
      <c r="AG43" s="124"/>
      <c r="AH43" s="21">
        <v>40.0</v>
      </c>
      <c r="AI43" s="128">
        <f t="shared" si="20"/>
        <v>127788</v>
      </c>
      <c r="AJ43" s="182">
        <v>127788.0</v>
      </c>
      <c r="AK43" s="182">
        <v>0.0</v>
      </c>
      <c r="AL43" s="197">
        <v>0.0</v>
      </c>
      <c r="AM43" s="128">
        <v>162300.0</v>
      </c>
      <c r="AN43" s="138">
        <v>59313.0</v>
      </c>
      <c r="AO43" s="128"/>
      <c r="AP43" s="138"/>
      <c r="AQ43" s="109">
        <f t="shared" si="21"/>
        <v>18.55899993</v>
      </c>
      <c r="AR43" s="198">
        <v>232442.0</v>
      </c>
      <c r="AS43" s="182">
        <v>165530.0</v>
      </c>
      <c r="AT43" s="182">
        <v>61643.0</v>
      </c>
      <c r="AU43" s="132">
        <f t="shared" si="37"/>
        <v>20.90065392</v>
      </c>
      <c r="AV43" s="128">
        <v>159069.0</v>
      </c>
      <c r="AW43" s="130">
        <v>68479.0</v>
      </c>
      <c r="AX43" s="132">
        <f t="shared" si="38"/>
        <v>16.21734594</v>
      </c>
      <c r="AY43" s="42">
        <v>700886.0</v>
      </c>
      <c r="AZ43" s="44">
        <v>189148.0</v>
      </c>
      <c r="BA43" s="44">
        <v>19865.0</v>
      </c>
      <c r="BB43" s="44">
        <v>290200.0</v>
      </c>
      <c r="BC43" s="44">
        <v>181245.0</v>
      </c>
      <c r="BD43" s="44">
        <v>1917.0</v>
      </c>
      <c r="BE43" s="71">
        <v>18511.0</v>
      </c>
      <c r="BF43" s="42">
        <v>521393.0</v>
      </c>
      <c r="BG43" s="44">
        <v>158639.0</v>
      </c>
      <c r="BH43" s="44">
        <v>15729.0</v>
      </c>
      <c r="BI43" s="44">
        <v>193759.0</v>
      </c>
      <c r="BJ43" s="44">
        <v>140784.0</v>
      </c>
      <c r="BK43" s="44">
        <v>1517.0</v>
      </c>
      <c r="BL43" s="71">
        <v>10965.0</v>
      </c>
      <c r="BM43" s="186"/>
      <c r="BN43" s="186"/>
      <c r="BO43" s="249" t="s">
        <v>722</v>
      </c>
      <c r="BP43" s="87">
        <f t="shared" si="22"/>
        <v>0.6673738818</v>
      </c>
      <c r="BQ43" s="89">
        <f t="shared" si="23"/>
        <v>0.2631652886</v>
      </c>
      <c r="BR43" s="89">
        <f t="shared" si="24"/>
        <v>0.0434924638</v>
      </c>
      <c r="BS43" s="89">
        <f t="shared" si="25"/>
        <v>0.01304920604</v>
      </c>
      <c r="BT43" s="89">
        <f t="shared" si="26"/>
        <v>0.003558079376</v>
      </c>
      <c r="BU43" s="124">
        <f t="shared" si="27"/>
        <v>0.009361080316</v>
      </c>
      <c r="BV43" s="87">
        <f t="shared" si="28"/>
        <v>0.446917453</v>
      </c>
      <c r="BW43" s="89">
        <f t="shared" si="29"/>
        <v>0.553082547</v>
      </c>
      <c r="BX43" s="71" t="str">
        <f t="shared" si="39"/>
        <v>R+</v>
      </c>
      <c r="BY43" s="200">
        <f t="shared" si="40"/>
        <v>7.272774022</v>
      </c>
      <c r="BZ43" s="87">
        <f t="shared" si="41"/>
        <v>0.4367672936</v>
      </c>
      <c r="CA43" s="124">
        <f t="shared" si="42"/>
        <v>0.5632327064</v>
      </c>
      <c r="CB43" s="189"/>
      <c r="CC43" s="164">
        <f t="shared" si="43"/>
        <v>-7.272774022</v>
      </c>
      <c r="CD43" s="56"/>
      <c r="CE43" s="56"/>
      <c r="CF43" s="58"/>
      <c r="CG43" s="58">
        <v>40.0</v>
      </c>
      <c r="CH43" s="42">
        <v>4625364.0</v>
      </c>
      <c r="CI43" s="58">
        <v>2962740.0</v>
      </c>
      <c r="CJ43" s="58">
        <v>1279998.0</v>
      </c>
      <c r="CK43" s="58">
        <v>235682.0</v>
      </c>
      <c r="CL43" s="58">
        <v>60420.0</v>
      </c>
      <c r="CM43" s="58">
        <v>16614.0</v>
      </c>
      <c r="CN43" s="58">
        <v>69910.0</v>
      </c>
      <c r="CO43" s="42">
        <v>3544890.0</v>
      </c>
      <c r="CP43" s="44">
        <v>2365767.0</v>
      </c>
      <c r="CQ43" s="44">
        <v>932892.0</v>
      </c>
      <c r="CR43" s="44">
        <v>154176.0</v>
      </c>
      <c r="CS43" s="44">
        <v>46258.0</v>
      </c>
      <c r="CT43" s="44">
        <v>12613.0</v>
      </c>
      <c r="CU43" s="44">
        <v>33184.0</v>
      </c>
      <c r="CV43" s="42">
        <v>865941.0</v>
      </c>
      <c r="CW43" s="71">
        <v>1071645.0</v>
      </c>
      <c r="CX43" s="192">
        <v>0.43676729357066707</v>
      </c>
      <c r="CY43" s="194">
        <v>0.563232706429333</v>
      </c>
    </row>
    <row r="44" ht="15.0" customHeight="1">
      <c r="A44" s="176" t="s">
        <v>783</v>
      </c>
      <c r="B44" s="178" t="s">
        <v>784</v>
      </c>
      <c r="C44" s="65" t="s">
        <v>785</v>
      </c>
      <c r="D44" s="67" t="s">
        <v>786</v>
      </c>
      <c r="E44" s="69" t="s">
        <v>787</v>
      </c>
      <c r="F44" s="71" t="s">
        <v>788</v>
      </c>
      <c r="G44" s="73">
        <v>1941.0</v>
      </c>
      <c r="H44" s="75" t="s">
        <v>181</v>
      </c>
      <c r="I44" s="73" t="s">
        <v>789</v>
      </c>
      <c r="J44" s="87">
        <f t="shared" si="4"/>
        <v>0.7517795865</v>
      </c>
      <c r="K44" s="82">
        <f t="shared" si="5"/>
        <v>0</v>
      </c>
      <c r="L44" s="42" t="str">
        <f t="shared" si="31"/>
        <v>D+</v>
      </c>
      <c r="M44" s="180">
        <f t="shared" si="32"/>
        <v>20.39544664</v>
      </c>
      <c r="N44" s="87">
        <f t="shared" si="6"/>
        <v>0.7302005765</v>
      </c>
      <c r="O44" s="89">
        <f t="shared" si="7"/>
        <v>0.2697994235</v>
      </c>
      <c r="P44" s="44" t="str">
        <f t="shared" si="33"/>
        <v>D+</v>
      </c>
      <c r="Q44" s="180">
        <f t="shared" si="34"/>
        <v>21.05553834</v>
      </c>
      <c r="R44" s="87">
        <f t="shared" si="8"/>
        <v>0.7342369924</v>
      </c>
      <c r="S44" s="89">
        <f t="shared" si="9"/>
        <v>0.2657630076</v>
      </c>
      <c r="T44" s="44" t="str">
        <f t="shared" si="35"/>
        <v>D+</v>
      </c>
      <c r="U44" s="180">
        <f t="shared" si="36"/>
        <v>19.73535495</v>
      </c>
      <c r="V44" s="78">
        <f t="shared" si="10"/>
        <v>1</v>
      </c>
      <c r="W44" s="80">
        <f t="shared" si="11"/>
        <v>0</v>
      </c>
      <c r="X44" s="87">
        <f t="shared" si="12"/>
        <v>0.7406855567</v>
      </c>
      <c r="Y44" s="124">
        <f t="shared" si="13"/>
        <v>0.2593144433</v>
      </c>
      <c r="Z44" s="87">
        <f t="shared" si="14"/>
        <v>0.4488033903</v>
      </c>
      <c r="AA44" s="89">
        <f t="shared" si="15"/>
        <v>0.02240083806</v>
      </c>
      <c r="AB44" s="89">
        <f t="shared" si="16"/>
        <v>0.4437902957</v>
      </c>
      <c r="AC44" s="89">
        <f t="shared" si="17"/>
        <v>0.06012285129</v>
      </c>
      <c r="AD44" s="89">
        <f t="shared" si="18"/>
        <v>0.003818865768</v>
      </c>
      <c r="AE44" s="89">
        <f t="shared" si="19"/>
        <v>0.02106375887</v>
      </c>
      <c r="AF44" s="87"/>
      <c r="AG44" s="124"/>
      <c r="AH44" s="21">
        <v>41.0</v>
      </c>
      <c r="AI44" s="128">
        <f t="shared" si="20"/>
        <v>141044</v>
      </c>
      <c r="AJ44" s="182">
        <v>106034.0</v>
      </c>
      <c r="AK44" s="182">
        <v>0.0</v>
      </c>
      <c r="AL44" s="183">
        <v>35010.0</v>
      </c>
      <c r="AM44" s="128">
        <v>172996.0</v>
      </c>
      <c r="AN44" s="138">
        <v>60566.0</v>
      </c>
      <c r="AO44" s="128"/>
      <c r="AP44" s="138"/>
      <c r="AQ44" s="109">
        <f t="shared" si="21"/>
        <v>20.39544664</v>
      </c>
      <c r="AR44" s="198">
        <v>238341.0</v>
      </c>
      <c r="AS44" s="182">
        <v>168956.0</v>
      </c>
      <c r="AT44" s="182">
        <v>62427.0</v>
      </c>
      <c r="AU44" s="132">
        <f t="shared" si="37"/>
        <v>21.05553834</v>
      </c>
      <c r="AV44" s="128">
        <v>175070.0</v>
      </c>
      <c r="AW44" s="130">
        <v>63368.0</v>
      </c>
      <c r="AX44" s="132">
        <f t="shared" si="38"/>
        <v>19.73535495</v>
      </c>
      <c r="AY44" s="42">
        <v>704856.0</v>
      </c>
      <c r="AZ44" s="44">
        <v>276231.0</v>
      </c>
      <c r="BA44" s="44">
        <v>13944.0</v>
      </c>
      <c r="BB44" s="44">
        <v>356892.0</v>
      </c>
      <c r="BC44" s="44">
        <v>37633.0</v>
      </c>
      <c r="BD44" s="44">
        <v>2460.0</v>
      </c>
      <c r="BE44" s="71">
        <v>17696.0</v>
      </c>
      <c r="BF44" s="42">
        <v>525025.0</v>
      </c>
      <c r="BG44" s="44">
        <v>235633.0</v>
      </c>
      <c r="BH44" s="44">
        <v>11761.0</v>
      </c>
      <c r="BI44" s="44">
        <v>233001.0</v>
      </c>
      <c r="BJ44" s="44">
        <v>31566.0</v>
      </c>
      <c r="BK44" s="44">
        <v>2005.0</v>
      </c>
      <c r="BL44" s="71">
        <v>11059.0</v>
      </c>
      <c r="BM44" s="186"/>
      <c r="BN44" s="186"/>
      <c r="BO44" s="250" t="s">
        <v>735</v>
      </c>
      <c r="BP44" s="87">
        <f t="shared" si="22"/>
        <v>0.8784493517</v>
      </c>
      <c r="BQ44" s="89">
        <f t="shared" si="23"/>
        <v>0.01043045031</v>
      </c>
      <c r="BR44" s="89">
        <f t="shared" si="24"/>
        <v>0.02112750927</v>
      </c>
      <c r="BS44" s="89">
        <f t="shared" si="25"/>
        <v>0.009419627304</v>
      </c>
      <c r="BT44" s="89">
        <f t="shared" si="26"/>
        <v>0.06922501934</v>
      </c>
      <c r="BU44" s="124">
        <f t="shared" si="27"/>
        <v>0.01134804206</v>
      </c>
      <c r="BV44" s="87">
        <f t="shared" si="28"/>
        <v>0.4078150086</v>
      </c>
      <c r="BW44" s="89">
        <f t="shared" si="29"/>
        <v>0.5921849914</v>
      </c>
      <c r="BX44" s="71" t="str">
        <f t="shared" si="39"/>
        <v>R+</v>
      </c>
      <c r="BY44" s="200">
        <f t="shared" si="40"/>
        <v>11.18301846</v>
      </c>
      <c r="BZ44" s="87">
        <f t="shared" si="41"/>
        <v>0.3945341653</v>
      </c>
      <c r="CA44" s="124">
        <f t="shared" si="42"/>
        <v>0.6054658347</v>
      </c>
      <c r="CB44" s="189"/>
      <c r="CC44" s="164">
        <f t="shared" si="43"/>
        <v>-11.18301846</v>
      </c>
      <c r="CD44" s="56"/>
      <c r="CE44" s="56"/>
      <c r="CF44" s="58"/>
      <c r="CG44" s="58">
        <v>41.0</v>
      </c>
      <c r="CH44" s="42">
        <v>814180.0</v>
      </c>
      <c r="CI44" s="58">
        <v>689502.0</v>
      </c>
      <c r="CJ44" s="58">
        <v>9959.0</v>
      </c>
      <c r="CK44" s="58">
        <v>22119.0</v>
      </c>
      <c r="CL44" s="58">
        <v>7866.0</v>
      </c>
      <c r="CM44" s="58">
        <v>69476.0</v>
      </c>
      <c r="CN44" s="58">
        <v>15258.0</v>
      </c>
      <c r="CO44" s="42">
        <v>611383.0</v>
      </c>
      <c r="CP44" s="44">
        <v>537069.0</v>
      </c>
      <c r="CQ44" s="44">
        <v>6377.0</v>
      </c>
      <c r="CR44" s="44">
        <v>12917.0</v>
      </c>
      <c r="CS44" s="44">
        <v>5759.0</v>
      </c>
      <c r="CT44" s="44">
        <v>42323.0</v>
      </c>
      <c r="CU44" s="44">
        <v>6938.0</v>
      </c>
      <c r="CV44" s="42">
        <v>145039.0</v>
      </c>
      <c r="CW44" s="71">
        <v>210610.0</v>
      </c>
      <c r="CX44" s="192">
        <v>0.3945341652576171</v>
      </c>
      <c r="CY44" s="194">
        <v>0.6054658347423829</v>
      </c>
    </row>
    <row r="45" ht="15.0" customHeight="1">
      <c r="A45" s="139" t="s">
        <v>799</v>
      </c>
      <c r="B45" s="140" t="s">
        <v>800</v>
      </c>
      <c r="C45" s="72" t="s">
        <v>271</v>
      </c>
      <c r="D45" s="74" t="s">
        <v>801</v>
      </c>
      <c r="E45" s="69" t="s">
        <v>802</v>
      </c>
      <c r="F45" s="71" t="s">
        <v>803</v>
      </c>
      <c r="G45" s="73">
        <v>1977.0</v>
      </c>
      <c r="H45" s="75" t="s">
        <v>110</v>
      </c>
      <c r="I45" s="73">
        <v>2012.0</v>
      </c>
      <c r="J45" s="87">
        <f t="shared" si="4"/>
        <v>0.4216586669</v>
      </c>
      <c r="K45" s="89">
        <f t="shared" si="5"/>
        <v>0.5783413331</v>
      </c>
      <c r="L45" s="42" t="str">
        <f t="shared" si="31"/>
        <v>D+</v>
      </c>
      <c r="M45" s="180">
        <f t="shared" si="32"/>
        <v>1.812563823</v>
      </c>
      <c r="N45" s="87">
        <f t="shared" si="6"/>
        <v>0.5565037629</v>
      </c>
      <c r="O45" s="89">
        <f t="shared" si="7"/>
        <v>0.4434962371</v>
      </c>
      <c r="P45" s="44" t="str">
        <f t="shared" si="33"/>
        <v>D+</v>
      </c>
      <c r="Q45" s="180">
        <f t="shared" si="34"/>
        <v>3.685856976</v>
      </c>
      <c r="R45" s="87">
        <f t="shared" si="8"/>
        <v>0.5362761496</v>
      </c>
      <c r="S45" s="89">
        <f t="shared" si="9"/>
        <v>0.4637238504</v>
      </c>
      <c r="T45" s="44" t="str">
        <f t="shared" si="35"/>
        <v>R+</v>
      </c>
      <c r="U45" s="91">
        <f t="shared" si="36"/>
        <v>0.06072932911</v>
      </c>
      <c r="V45" s="87">
        <f t="shared" si="10"/>
        <v>0.4216586669</v>
      </c>
      <c r="W45" s="124">
        <f t="shared" si="11"/>
        <v>0.5783413331</v>
      </c>
      <c r="X45" s="87">
        <f t="shared" si="12"/>
        <v>0.4224091226</v>
      </c>
      <c r="Y45" s="124">
        <f t="shared" si="13"/>
        <v>0.5775908774</v>
      </c>
      <c r="Z45" s="87">
        <f t="shared" si="14"/>
        <v>0.2322958077</v>
      </c>
      <c r="AA45" s="89">
        <f t="shared" si="15"/>
        <v>0.05269613794</v>
      </c>
      <c r="AB45" s="89">
        <f t="shared" si="16"/>
        <v>0.6589761833</v>
      </c>
      <c r="AC45" s="89">
        <f t="shared" si="17"/>
        <v>0.03821947857</v>
      </c>
      <c r="AD45" s="89">
        <f t="shared" si="18"/>
        <v>0.005727749288</v>
      </c>
      <c r="AE45" s="89">
        <f t="shared" si="19"/>
        <v>0.01208464317</v>
      </c>
      <c r="AF45" s="87"/>
      <c r="AG45" s="124"/>
      <c r="AH45" s="21">
        <v>42.0</v>
      </c>
      <c r="AI45" s="128">
        <f t="shared" si="20"/>
        <v>79377</v>
      </c>
      <c r="AJ45" s="182">
        <v>33470.0</v>
      </c>
      <c r="AK45" s="182">
        <v>45907.0</v>
      </c>
      <c r="AL45" s="197">
        <v>0.0</v>
      </c>
      <c r="AM45" s="128">
        <v>49119.0</v>
      </c>
      <c r="AN45" s="138">
        <v>67164.0</v>
      </c>
      <c r="AO45" s="128"/>
      <c r="AP45" s="138"/>
      <c r="AQ45" s="109">
        <f t="shared" si="21"/>
        <v>1.812563823</v>
      </c>
      <c r="AR45" s="198">
        <v>119232.0</v>
      </c>
      <c r="AS45" s="182">
        <v>65146.0</v>
      </c>
      <c r="AT45" s="182">
        <v>51917.0</v>
      </c>
      <c r="AU45" s="132">
        <f t="shared" si="37"/>
        <v>3.685856976</v>
      </c>
      <c r="AV45" s="128">
        <v>66369.0</v>
      </c>
      <c r="AW45" s="130">
        <v>57390.0</v>
      </c>
      <c r="AX45" s="132">
        <f t="shared" si="38"/>
        <v>-0.06072932911</v>
      </c>
      <c r="AY45" s="42">
        <v>700644.0</v>
      </c>
      <c r="AZ45" s="44">
        <v>134972.0</v>
      </c>
      <c r="BA45" s="44">
        <v>31296.0</v>
      </c>
      <c r="BB45" s="44">
        <v>497434.0</v>
      </c>
      <c r="BC45" s="44">
        <v>23677.0</v>
      </c>
      <c r="BD45" s="44">
        <v>3702.0</v>
      </c>
      <c r="BE45" s="71">
        <v>9563.0</v>
      </c>
      <c r="BF45" s="42">
        <v>473659.0</v>
      </c>
      <c r="BG45" s="44">
        <v>110029.0</v>
      </c>
      <c r="BH45" s="44">
        <v>24960.0</v>
      </c>
      <c r="BI45" s="44">
        <v>312130.0</v>
      </c>
      <c r="BJ45" s="44">
        <v>18103.0</v>
      </c>
      <c r="BK45" s="44">
        <v>2713.0</v>
      </c>
      <c r="BL45" s="71">
        <v>5724.0</v>
      </c>
      <c r="BM45" s="186"/>
      <c r="BN45" s="186"/>
      <c r="BO45" s="251" t="s">
        <v>747</v>
      </c>
      <c r="BP45" s="87">
        <f t="shared" si="22"/>
        <v>0.7809269657</v>
      </c>
      <c r="BQ45" s="89">
        <f t="shared" si="23"/>
        <v>0.1547704956</v>
      </c>
      <c r="BR45" s="89">
        <f t="shared" si="24"/>
        <v>0.03752620562</v>
      </c>
      <c r="BS45" s="89">
        <f t="shared" si="25"/>
        <v>0.01428938431</v>
      </c>
      <c r="BT45" s="89">
        <f t="shared" si="26"/>
        <v>0.002681385801</v>
      </c>
      <c r="BU45" s="124">
        <f t="shared" si="27"/>
        <v>0.009805562932</v>
      </c>
      <c r="BV45" s="87">
        <f t="shared" si="28"/>
        <v>0.3964892847</v>
      </c>
      <c r="BW45" s="89">
        <f t="shared" si="29"/>
        <v>0.6035107153</v>
      </c>
      <c r="BX45" s="71" t="str">
        <f t="shared" si="39"/>
        <v>R+</v>
      </c>
      <c r="BY45" s="200">
        <f t="shared" si="40"/>
        <v>12.31559084</v>
      </c>
      <c r="BZ45" s="87">
        <f t="shared" si="41"/>
        <v>0.3281264235</v>
      </c>
      <c r="CA45" s="124">
        <f t="shared" si="42"/>
        <v>0.6718735765</v>
      </c>
      <c r="CB45" s="189"/>
      <c r="CC45" s="164">
        <f t="shared" si="43"/>
        <v>-12.31559084</v>
      </c>
      <c r="CD45" s="56"/>
      <c r="CE45" s="56"/>
      <c r="CF45" s="58"/>
      <c r="CG45" s="58">
        <v>42.0</v>
      </c>
      <c r="CH45" s="42">
        <v>6346105.0</v>
      </c>
      <c r="CI45" s="58">
        <v>4800782.0</v>
      </c>
      <c r="CJ45" s="58">
        <v>1049391.0</v>
      </c>
      <c r="CK45" s="58">
        <v>290059.0</v>
      </c>
      <c r="CL45" s="58">
        <v>93078.0</v>
      </c>
      <c r="CM45" s="58">
        <v>16302.0</v>
      </c>
      <c r="CN45" s="58">
        <v>96493.0</v>
      </c>
      <c r="CO45" s="42">
        <v>4850104.0</v>
      </c>
      <c r="CP45" s="44">
        <v>3787577.0</v>
      </c>
      <c r="CQ45" s="44">
        <v>750653.0</v>
      </c>
      <c r="CR45" s="44">
        <v>182006.0</v>
      </c>
      <c r="CS45" s="44">
        <v>69305.0</v>
      </c>
      <c r="CT45" s="44">
        <v>13005.0</v>
      </c>
      <c r="CU45" s="44">
        <v>47558.0</v>
      </c>
      <c r="CV45" s="42">
        <v>960709.0</v>
      </c>
      <c r="CW45" s="71">
        <v>1462330.0</v>
      </c>
      <c r="CX45" s="192">
        <v>0.32812642346021054</v>
      </c>
      <c r="CY45" s="194">
        <v>0.6718735765397894</v>
      </c>
    </row>
    <row r="46" ht="15.0" customHeight="1">
      <c r="A46" s="176" t="s">
        <v>811</v>
      </c>
      <c r="B46" s="178" t="s">
        <v>812</v>
      </c>
      <c r="C46" s="72" t="s">
        <v>813</v>
      </c>
      <c r="D46" s="74" t="s">
        <v>814</v>
      </c>
      <c r="E46" s="69" t="s">
        <v>815</v>
      </c>
      <c r="F46" s="71" t="s">
        <v>816</v>
      </c>
      <c r="G46" s="73">
        <v>1973.0</v>
      </c>
      <c r="H46" s="75" t="s">
        <v>110</v>
      </c>
      <c r="I46" s="73">
        <v>2002.0</v>
      </c>
      <c r="J46" s="87">
        <f t="shared" si="4"/>
        <v>0.2796493228</v>
      </c>
      <c r="K46" s="89">
        <f t="shared" si="5"/>
        <v>0.7203506772</v>
      </c>
      <c r="L46" s="42" t="str">
        <f t="shared" si="31"/>
        <v>R+</v>
      </c>
      <c r="M46" s="91">
        <f t="shared" si="32"/>
        <v>9.736805301</v>
      </c>
      <c r="N46" s="87">
        <f t="shared" si="6"/>
        <v>0.4235606626</v>
      </c>
      <c r="O46" s="89">
        <f t="shared" si="7"/>
        <v>0.5764393374</v>
      </c>
      <c r="P46" s="44" t="str">
        <f t="shared" si="33"/>
        <v>R+</v>
      </c>
      <c r="Q46" s="91">
        <f t="shared" si="34"/>
        <v>9.608453061</v>
      </c>
      <c r="R46" s="87">
        <f t="shared" si="8"/>
        <v>0.4382318675</v>
      </c>
      <c r="S46" s="89">
        <f t="shared" si="9"/>
        <v>0.5617681325</v>
      </c>
      <c r="T46" s="44" t="str">
        <f t="shared" si="35"/>
        <v>R+</v>
      </c>
      <c r="U46" s="91">
        <f t="shared" si="36"/>
        <v>9.86515754</v>
      </c>
      <c r="V46" s="87">
        <f t="shared" si="10"/>
        <v>0.2796493228</v>
      </c>
      <c r="W46" s="124">
        <f t="shared" si="11"/>
        <v>0.7203506772</v>
      </c>
      <c r="X46" s="87">
        <f t="shared" si="12"/>
        <v>0.3812032289</v>
      </c>
      <c r="Y46" s="124">
        <f t="shared" si="13"/>
        <v>0.6187967711</v>
      </c>
      <c r="Z46" s="87">
        <f t="shared" si="14"/>
        <v>0.4797722943</v>
      </c>
      <c r="AA46" s="89">
        <f t="shared" si="15"/>
        <v>0.02777816726</v>
      </c>
      <c r="AB46" s="89">
        <f t="shared" si="16"/>
        <v>0.3941302898</v>
      </c>
      <c r="AC46" s="89">
        <f t="shared" si="17"/>
        <v>0.07448106225</v>
      </c>
      <c r="AD46" s="89">
        <f t="shared" si="18"/>
        <v>0.00621343199</v>
      </c>
      <c r="AE46" s="89">
        <f t="shared" si="19"/>
        <v>0.01762475438</v>
      </c>
      <c r="AF46" s="87"/>
      <c r="AG46" s="124"/>
      <c r="AH46" s="21">
        <v>43.0</v>
      </c>
      <c r="AI46" s="128">
        <f t="shared" si="20"/>
        <v>133342</v>
      </c>
      <c r="AJ46" s="182">
        <v>37289.0</v>
      </c>
      <c r="AK46" s="182">
        <v>96053.0</v>
      </c>
      <c r="AL46" s="197">
        <v>0.0</v>
      </c>
      <c r="AM46" s="128">
        <v>81555.0</v>
      </c>
      <c r="AN46" s="138">
        <v>132386.0</v>
      </c>
      <c r="AO46" s="128"/>
      <c r="AP46" s="138"/>
      <c r="AQ46" s="109">
        <f t="shared" si="21"/>
        <v>-9.736805301</v>
      </c>
      <c r="AR46" s="198">
        <v>221278.0</v>
      </c>
      <c r="AS46" s="182">
        <v>92005.0</v>
      </c>
      <c r="AT46" s="182">
        <v>125213.0</v>
      </c>
      <c r="AU46" s="132">
        <f t="shared" si="37"/>
        <v>-9.608453061</v>
      </c>
      <c r="AV46" s="128">
        <v>95918.0</v>
      </c>
      <c r="AW46" s="130">
        <v>122957.0</v>
      </c>
      <c r="AX46" s="132">
        <f t="shared" si="38"/>
        <v>-9.86515754</v>
      </c>
      <c r="AY46" s="42">
        <v>704840.0</v>
      </c>
      <c r="AZ46" s="44">
        <v>298022.0</v>
      </c>
      <c r="BA46" s="44">
        <v>19708.0</v>
      </c>
      <c r="BB46" s="44">
        <v>316151.0</v>
      </c>
      <c r="BC46" s="44">
        <v>51311.0</v>
      </c>
      <c r="BD46" s="44">
        <v>4125.0</v>
      </c>
      <c r="BE46" s="71">
        <v>15523.0</v>
      </c>
      <c r="BF46" s="42">
        <v>499241.0</v>
      </c>
      <c r="BG46" s="44">
        <v>239522.0</v>
      </c>
      <c r="BH46" s="44">
        <v>13868.0</v>
      </c>
      <c r="BI46" s="44">
        <v>196766.0</v>
      </c>
      <c r="BJ46" s="44">
        <v>37184.0</v>
      </c>
      <c r="BK46" s="44">
        <v>3102.0</v>
      </c>
      <c r="BL46" s="71">
        <v>8799.0</v>
      </c>
      <c r="BM46" s="186"/>
      <c r="BN46" s="186"/>
      <c r="BO46" s="252" t="s">
        <v>761</v>
      </c>
      <c r="BP46" s="87">
        <f t="shared" si="22"/>
        <v>0.4964341385</v>
      </c>
      <c r="BQ46" s="89">
        <f t="shared" si="23"/>
        <v>0.113583655</v>
      </c>
      <c r="BR46" s="89">
        <f t="shared" si="24"/>
        <v>0.3360630959</v>
      </c>
      <c r="BS46" s="89">
        <f t="shared" si="25"/>
        <v>0.03992837095</v>
      </c>
      <c r="BT46" s="89">
        <f t="shared" si="26"/>
        <v>0.00338385668</v>
      </c>
      <c r="BU46" s="124">
        <f t="shared" si="27"/>
        <v>0.01060688301</v>
      </c>
      <c r="BV46" s="87">
        <f t="shared" si="28"/>
        <v>0.4199210278</v>
      </c>
      <c r="BW46" s="89">
        <f t="shared" si="29"/>
        <v>0.5800789722</v>
      </c>
      <c r="BX46" s="71" t="str">
        <f t="shared" si="39"/>
        <v>R+</v>
      </c>
      <c r="BY46" s="200">
        <f t="shared" si="40"/>
        <v>9.972416532</v>
      </c>
      <c r="BZ46" s="87">
        <f t="shared" si="41"/>
        <v>0.4003431887</v>
      </c>
      <c r="CA46" s="124">
        <f t="shared" si="42"/>
        <v>0.5996568113</v>
      </c>
      <c r="CB46" s="189"/>
      <c r="CC46" s="164">
        <f t="shared" si="43"/>
        <v>-9.972416532</v>
      </c>
      <c r="CD46" s="56"/>
      <c r="CE46" s="56"/>
      <c r="CF46" s="58"/>
      <c r="CG46" s="58">
        <v>43.0</v>
      </c>
      <c r="CH46" s="42">
        <v>2.5145561E7</v>
      </c>
      <c r="CI46" s="58">
        <v>1.1397345E7</v>
      </c>
      <c r="CJ46" s="58">
        <v>2886818.0</v>
      </c>
      <c r="CK46" s="58">
        <v>9460921.0</v>
      </c>
      <c r="CL46" s="58">
        <v>966346.0</v>
      </c>
      <c r="CM46" s="58">
        <v>80586.0</v>
      </c>
      <c r="CN46" s="58">
        <v>353538.0</v>
      </c>
      <c r="CO46" s="42">
        <v>1.8279734E7</v>
      </c>
      <c r="CP46" s="44">
        <v>9074684.0</v>
      </c>
      <c r="CQ46" s="44">
        <v>2076279.0</v>
      </c>
      <c r="CR46" s="44">
        <v>6143144.0</v>
      </c>
      <c r="CS46" s="44">
        <v>729880.0</v>
      </c>
      <c r="CT46" s="44">
        <v>61856.0</v>
      </c>
      <c r="CU46" s="44">
        <v>193891.0</v>
      </c>
      <c r="CV46" s="42">
        <v>3308124.0</v>
      </c>
      <c r="CW46" s="71">
        <v>4569843.0</v>
      </c>
      <c r="CX46" s="192">
        <v>0.40034318869996277</v>
      </c>
      <c r="CY46" s="194">
        <v>0.5996568113000372</v>
      </c>
    </row>
    <row r="47" ht="15.0" customHeight="1">
      <c r="A47" s="139" t="s">
        <v>826</v>
      </c>
      <c r="B47" s="140" t="s">
        <v>827</v>
      </c>
      <c r="C47" s="72" t="s">
        <v>828</v>
      </c>
      <c r="D47" s="74" t="s">
        <v>829</v>
      </c>
      <c r="E47" s="69" t="s">
        <v>830</v>
      </c>
      <c r="F47" s="71" t="s">
        <v>831</v>
      </c>
      <c r="G47" s="73">
        <v>1965.0</v>
      </c>
      <c r="H47" s="75" t="s">
        <v>103</v>
      </c>
      <c r="I47" s="73">
        <v>2006.0</v>
      </c>
      <c r="J47" s="87">
        <f t="shared" si="4"/>
        <v>0.251605828</v>
      </c>
      <c r="K47" s="89">
        <f t="shared" si="5"/>
        <v>0.748394172</v>
      </c>
      <c r="L47" s="42" t="str">
        <f t="shared" si="31"/>
        <v>R+</v>
      </c>
      <c r="M47" s="91">
        <f t="shared" si="32"/>
        <v>15.5953139</v>
      </c>
      <c r="N47" s="87">
        <f t="shared" si="6"/>
        <v>0.3700137428</v>
      </c>
      <c r="O47" s="89">
        <f t="shared" si="7"/>
        <v>0.6299862572</v>
      </c>
      <c r="P47" s="44" t="str">
        <f t="shared" si="33"/>
        <v>R+</v>
      </c>
      <c r="Q47" s="91">
        <f t="shared" si="34"/>
        <v>14.96314504</v>
      </c>
      <c r="R47" s="87">
        <f t="shared" si="8"/>
        <v>0.3746086153</v>
      </c>
      <c r="S47" s="89">
        <f t="shared" si="9"/>
        <v>0.6253913847</v>
      </c>
      <c r="T47" s="44" t="str">
        <f t="shared" si="35"/>
        <v>R+</v>
      </c>
      <c r="U47" s="91">
        <f t="shared" si="36"/>
        <v>16.22748276</v>
      </c>
      <c r="V47" s="87">
        <f t="shared" si="10"/>
        <v>0.251605828</v>
      </c>
      <c r="W47" s="124">
        <f t="shared" si="11"/>
        <v>0.748394172</v>
      </c>
      <c r="X47" s="78">
        <f t="shared" si="12"/>
        <v>0</v>
      </c>
      <c r="Y47" s="80">
        <f t="shared" si="13"/>
        <v>1</v>
      </c>
      <c r="Z47" s="87">
        <f t="shared" si="14"/>
        <v>0.5567974421</v>
      </c>
      <c r="AA47" s="89">
        <f t="shared" si="15"/>
        <v>0.0566455162</v>
      </c>
      <c r="AB47" s="89">
        <f t="shared" si="16"/>
        <v>0.3084711093</v>
      </c>
      <c r="AC47" s="89">
        <f t="shared" si="17"/>
        <v>0.04756968235</v>
      </c>
      <c r="AD47" s="89">
        <f t="shared" si="18"/>
        <v>0.009326064722</v>
      </c>
      <c r="AE47" s="89">
        <f t="shared" si="19"/>
        <v>0.02119018539</v>
      </c>
      <c r="AF47" s="78"/>
      <c r="AG47" s="80"/>
      <c r="AH47" s="21">
        <v>44.0</v>
      </c>
      <c r="AI47" s="128">
        <f t="shared" si="20"/>
        <v>134043</v>
      </c>
      <c r="AJ47" s="182">
        <v>33726.0</v>
      </c>
      <c r="AK47" s="182">
        <v>100317.0</v>
      </c>
      <c r="AL47" s="197">
        <v>0.0</v>
      </c>
      <c r="AM47" s="128">
        <v>0.0</v>
      </c>
      <c r="AN47" s="138">
        <v>158161.0</v>
      </c>
      <c r="AO47" s="128"/>
      <c r="AP47" s="138"/>
      <c r="AQ47" s="109">
        <f t="shared" si="21"/>
        <v>-15.5953139</v>
      </c>
      <c r="AR47" s="198">
        <v>227297.0</v>
      </c>
      <c r="AS47" s="182">
        <v>82119.0</v>
      </c>
      <c r="AT47" s="182">
        <v>139816.0</v>
      </c>
      <c r="AU47" s="132">
        <f t="shared" si="37"/>
        <v>-14.96314504</v>
      </c>
      <c r="AV47" s="128">
        <v>85903.0</v>
      </c>
      <c r="AW47" s="130">
        <v>143411.0</v>
      </c>
      <c r="AX47" s="132">
        <f t="shared" si="38"/>
        <v>-16.22748276</v>
      </c>
      <c r="AY47" s="42">
        <v>701673.0</v>
      </c>
      <c r="AZ47" s="44">
        <v>355329.0</v>
      </c>
      <c r="BA47" s="44">
        <v>41191.0</v>
      </c>
      <c r="BB47" s="44">
        <v>248938.0</v>
      </c>
      <c r="BC47" s="44">
        <v>31516.0</v>
      </c>
      <c r="BD47" s="44">
        <v>6304.0</v>
      </c>
      <c r="BE47" s="71">
        <v>18395.0</v>
      </c>
      <c r="BF47" s="42">
        <v>503535.0</v>
      </c>
      <c r="BG47" s="44">
        <v>280367.0</v>
      </c>
      <c r="BH47" s="44">
        <v>28523.0</v>
      </c>
      <c r="BI47" s="44">
        <v>155326.0</v>
      </c>
      <c r="BJ47" s="44">
        <v>23953.0</v>
      </c>
      <c r="BK47" s="44">
        <v>4696.0</v>
      </c>
      <c r="BL47" s="71">
        <v>10670.0</v>
      </c>
      <c r="BM47" s="186"/>
      <c r="BN47" s="186"/>
      <c r="BO47" s="253" t="s">
        <v>776</v>
      </c>
      <c r="BP47" s="87">
        <f t="shared" si="22"/>
        <v>0.8260352748</v>
      </c>
      <c r="BQ47" s="89">
        <f t="shared" si="23"/>
        <v>0.008667858869</v>
      </c>
      <c r="BR47" s="89">
        <f t="shared" si="24"/>
        <v>0.1133177132</v>
      </c>
      <c r="BS47" s="89">
        <f t="shared" si="25"/>
        <v>0.02983693944</v>
      </c>
      <c r="BT47" s="89">
        <f t="shared" si="26"/>
        <v>0.009740841216</v>
      </c>
      <c r="BU47" s="124">
        <f t="shared" si="27"/>
        <v>0.01240137253</v>
      </c>
      <c r="BV47" s="87">
        <f t="shared" si="28"/>
        <v>0.253738111</v>
      </c>
      <c r="BW47" s="89">
        <f t="shared" si="29"/>
        <v>0.746261889</v>
      </c>
      <c r="BX47" s="71" t="str">
        <f t="shared" si="39"/>
        <v>R+</v>
      </c>
      <c r="BY47" s="200">
        <f t="shared" si="40"/>
        <v>26.59070821</v>
      </c>
      <c r="BZ47" s="87">
        <f t="shared" si="41"/>
        <v>0.3221383338</v>
      </c>
      <c r="CA47" s="124">
        <f t="shared" si="42"/>
        <v>0.6778616662</v>
      </c>
      <c r="CB47" s="189"/>
      <c r="CC47" s="164">
        <f t="shared" si="43"/>
        <v>-26.59070821</v>
      </c>
      <c r="CD47" s="56"/>
      <c r="CE47" s="56"/>
      <c r="CF47" s="58"/>
      <c r="CG47" s="58">
        <v>44.0</v>
      </c>
      <c r="CH47" s="42">
        <v>2763885.0</v>
      </c>
      <c r="CI47" s="58">
        <v>2221712.0</v>
      </c>
      <c r="CJ47" s="58">
        <v>25951.0</v>
      </c>
      <c r="CK47" s="58">
        <v>358340.0</v>
      </c>
      <c r="CL47" s="58">
        <v>78085.0</v>
      </c>
      <c r="CM47" s="58">
        <v>27081.0</v>
      </c>
      <c r="CN47" s="58">
        <v>52709.0</v>
      </c>
      <c r="CO47" s="42">
        <v>1892855.0</v>
      </c>
      <c r="CP47" s="44">
        <v>1563565.0</v>
      </c>
      <c r="CQ47" s="44">
        <v>16407.0</v>
      </c>
      <c r="CR47" s="44">
        <v>214494.0</v>
      </c>
      <c r="CS47" s="44">
        <v>56477.0</v>
      </c>
      <c r="CT47" s="44">
        <v>18438.0</v>
      </c>
      <c r="CU47" s="44">
        <v>23474.0</v>
      </c>
      <c r="CV47" s="42">
        <v>251813.0</v>
      </c>
      <c r="CW47" s="71">
        <v>740600.0</v>
      </c>
      <c r="CX47" s="192">
        <v>0.32213833378997275</v>
      </c>
      <c r="CY47" s="194">
        <v>0.6778616662100272</v>
      </c>
    </row>
    <row r="48" ht="15.0" customHeight="1">
      <c r="A48" s="176" t="s">
        <v>840</v>
      </c>
      <c r="B48" s="178" t="s">
        <v>841</v>
      </c>
      <c r="C48" s="65" t="s">
        <v>842</v>
      </c>
      <c r="D48" s="67" t="s">
        <v>843</v>
      </c>
      <c r="E48" s="69" t="s">
        <v>844</v>
      </c>
      <c r="F48" s="71" t="s">
        <v>845</v>
      </c>
      <c r="G48" s="73">
        <v>1938.0</v>
      </c>
      <c r="H48" s="75" t="s">
        <v>192</v>
      </c>
      <c r="I48" s="73" t="s">
        <v>681</v>
      </c>
      <c r="J48" s="87">
        <f t="shared" si="4"/>
        <v>0.5192712054</v>
      </c>
      <c r="K48" s="89">
        <f t="shared" si="5"/>
        <v>0.4807287946</v>
      </c>
      <c r="L48" s="42" t="str">
        <f t="shared" si="31"/>
        <v>D+</v>
      </c>
      <c r="M48" s="180">
        <f t="shared" si="32"/>
        <v>3.910224084</v>
      </c>
      <c r="N48" s="87">
        <f t="shared" si="6"/>
        <v>0.5564278877</v>
      </c>
      <c r="O48" s="89">
        <f t="shared" si="7"/>
        <v>0.4435721123</v>
      </c>
      <c r="P48" s="44" t="str">
        <f t="shared" si="33"/>
        <v>D+</v>
      </c>
      <c r="Q48" s="180">
        <f t="shared" si="34"/>
        <v>3.678269456</v>
      </c>
      <c r="R48" s="87">
        <f t="shared" si="8"/>
        <v>0.57830523</v>
      </c>
      <c r="S48" s="89">
        <f t="shared" si="9"/>
        <v>0.42169477</v>
      </c>
      <c r="T48" s="44" t="str">
        <f t="shared" si="35"/>
        <v>D+</v>
      </c>
      <c r="U48" s="180">
        <f t="shared" si="36"/>
        <v>4.142178711</v>
      </c>
      <c r="V48" s="87">
        <f t="shared" si="10"/>
        <v>0.5192712054</v>
      </c>
      <c r="W48" s="124">
        <f t="shared" si="11"/>
        <v>0.4807287946</v>
      </c>
      <c r="X48" s="87">
        <f t="shared" si="12"/>
        <v>0.5509727763</v>
      </c>
      <c r="Y48" s="124">
        <f t="shared" si="13"/>
        <v>0.4490272237</v>
      </c>
      <c r="Z48" s="87">
        <f t="shared" si="14"/>
        <v>0.6201688725</v>
      </c>
      <c r="AA48" s="89">
        <f t="shared" si="15"/>
        <v>0.0195505171</v>
      </c>
      <c r="AB48" s="89">
        <f t="shared" si="16"/>
        <v>0.2898676502</v>
      </c>
      <c r="AC48" s="89">
        <f t="shared" si="17"/>
        <v>0.04477110002</v>
      </c>
      <c r="AD48" s="89">
        <f t="shared" si="18"/>
        <v>0.004903449772</v>
      </c>
      <c r="AE48" s="89">
        <f t="shared" si="19"/>
        <v>0.02073841036</v>
      </c>
      <c r="AF48" s="87"/>
      <c r="AG48" s="124"/>
      <c r="AH48" s="21">
        <v>45.0</v>
      </c>
      <c r="AI48" s="128">
        <f t="shared" si="20"/>
        <v>198794</v>
      </c>
      <c r="AJ48" s="182">
        <v>103228.0</v>
      </c>
      <c r="AK48" s="182">
        <v>95566.0</v>
      </c>
      <c r="AL48" s="197">
        <v>0.0</v>
      </c>
      <c r="AM48" s="128">
        <v>156749.0</v>
      </c>
      <c r="AN48" s="138">
        <v>127746.0</v>
      </c>
      <c r="AO48" s="128"/>
      <c r="AP48" s="138"/>
      <c r="AQ48" s="109">
        <f t="shared" si="21"/>
        <v>3.910224084</v>
      </c>
      <c r="AR48" s="198">
        <v>292406.0</v>
      </c>
      <c r="AS48" s="182">
        <v>158119.0</v>
      </c>
      <c r="AT48" s="182">
        <v>126049.0</v>
      </c>
      <c r="AU48" s="132">
        <f t="shared" si="37"/>
        <v>3.678269456</v>
      </c>
      <c r="AV48" s="128">
        <v>175426.0</v>
      </c>
      <c r="AW48" s="130">
        <v>127919.0</v>
      </c>
      <c r="AX48" s="132">
        <f t="shared" si="38"/>
        <v>4.142178711</v>
      </c>
      <c r="AY48" s="42">
        <v>703683.0</v>
      </c>
      <c r="AZ48" s="44">
        <v>402081.0</v>
      </c>
      <c r="BA48" s="44">
        <v>12497.0</v>
      </c>
      <c r="BB48" s="44">
        <v>239822.0</v>
      </c>
      <c r="BC48" s="44">
        <v>28931.0</v>
      </c>
      <c r="BD48" s="44">
        <v>3282.0</v>
      </c>
      <c r="BE48" s="71">
        <v>17070.0</v>
      </c>
      <c r="BF48" s="42">
        <v>553080.0</v>
      </c>
      <c r="BG48" s="44">
        <v>343003.0</v>
      </c>
      <c r="BH48" s="44">
        <v>10813.0</v>
      </c>
      <c r="BI48" s="44">
        <v>160320.0</v>
      </c>
      <c r="BJ48" s="44">
        <v>24762.0</v>
      </c>
      <c r="BK48" s="44">
        <v>2712.0</v>
      </c>
      <c r="BL48" s="71">
        <v>11470.0</v>
      </c>
      <c r="BM48" s="186"/>
      <c r="BN48" s="186"/>
      <c r="BO48" s="255" t="s">
        <v>790</v>
      </c>
      <c r="BP48" s="87">
        <f t="shared" si="22"/>
        <v>0.9517651277</v>
      </c>
      <c r="BQ48" s="89">
        <f t="shared" si="23"/>
        <v>0.007734014356</v>
      </c>
      <c r="BR48" s="89">
        <f t="shared" si="24"/>
        <v>0.01274501116</v>
      </c>
      <c r="BS48" s="89">
        <f t="shared" si="25"/>
        <v>0.01207029897</v>
      </c>
      <c r="BT48" s="89">
        <f t="shared" si="26"/>
        <v>0.00326077324</v>
      </c>
      <c r="BU48" s="124">
        <f t="shared" si="27"/>
        <v>0.01242477463</v>
      </c>
      <c r="BV48" s="87">
        <f t="shared" si="28"/>
        <v>0.6824725883</v>
      </c>
      <c r="BW48" s="89">
        <f t="shared" si="29"/>
        <v>0.3175274117</v>
      </c>
      <c r="BX48" s="71" t="str">
        <f t="shared" si="39"/>
        <v>D+</v>
      </c>
      <c r="BY48" s="207">
        <f t="shared" si="40"/>
        <v>16.28273951</v>
      </c>
      <c r="BZ48" s="87">
        <f t="shared" si="41"/>
        <v>0.5895435209</v>
      </c>
      <c r="CA48" s="124">
        <f t="shared" si="42"/>
        <v>0.4104564791</v>
      </c>
      <c r="CB48" s="189"/>
      <c r="CC48" s="164">
        <f t="shared" si="43"/>
        <v>16.28273951</v>
      </c>
      <c r="CD48" s="56"/>
      <c r="CE48" s="56"/>
      <c r="CF48" s="58"/>
      <c r="CG48" s="58">
        <v>45.0</v>
      </c>
      <c r="CH48" s="42">
        <v>625741.0</v>
      </c>
      <c r="CI48" s="58">
        <v>590223.0</v>
      </c>
      <c r="CJ48" s="58">
        <v>5943.0</v>
      </c>
      <c r="CK48" s="58">
        <v>9208.0</v>
      </c>
      <c r="CL48" s="58">
        <v>8015.0</v>
      </c>
      <c r="CM48" s="58">
        <v>2023.0</v>
      </c>
      <c r="CN48" s="58">
        <v>10329.0</v>
      </c>
      <c r="CO48" s="42">
        <v>496508.0</v>
      </c>
      <c r="CP48" s="44">
        <v>472559.0</v>
      </c>
      <c r="CQ48" s="44">
        <v>3840.0</v>
      </c>
      <c r="CR48" s="44">
        <v>6328.0</v>
      </c>
      <c r="CS48" s="44">
        <v>5993.0</v>
      </c>
      <c r="CT48" s="44">
        <v>1619.0</v>
      </c>
      <c r="CU48" s="44">
        <v>6169.0</v>
      </c>
      <c r="CV48" s="42">
        <v>199239.0</v>
      </c>
      <c r="CW48" s="71">
        <v>92698.0</v>
      </c>
      <c r="CX48" s="192">
        <v>0.5895435209178116</v>
      </c>
      <c r="CY48" s="194">
        <v>0.4104564790821884</v>
      </c>
    </row>
    <row r="49" ht="15.0" customHeight="1">
      <c r="A49" s="139" t="s">
        <v>858</v>
      </c>
      <c r="B49" s="140" t="s">
        <v>859</v>
      </c>
      <c r="C49" s="72" t="s">
        <v>476</v>
      </c>
      <c r="D49" s="74" t="s">
        <v>860</v>
      </c>
      <c r="E49" s="69" t="s">
        <v>861</v>
      </c>
      <c r="F49" s="71" t="s">
        <v>862</v>
      </c>
      <c r="G49" s="73">
        <v>1966.0</v>
      </c>
      <c r="H49" s="75" t="s">
        <v>110</v>
      </c>
      <c r="I49" s="73">
        <v>2014.0</v>
      </c>
      <c r="J49" s="78">
        <f t="shared" si="4"/>
        <v>0</v>
      </c>
      <c r="K49" s="82">
        <f t="shared" si="5"/>
        <v>1</v>
      </c>
      <c r="L49" s="42" t="str">
        <f t="shared" si="31"/>
        <v>R+</v>
      </c>
      <c r="M49" s="91">
        <f t="shared" si="32"/>
        <v>2.919895437</v>
      </c>
      <c r="N49" s="87">
        <f t="shared" si="6"/>
        <v>0.4907362609</v>
      </c>
      <c r="O49" s="89">
        <f t="shared" si="7"/>
        <v>0.5092637391</v>
      </c>
      <c r="P49" s="44" t="str">
        <f t="shared" si="33"/>
        <v>R+</v>
      </c>
      <c r="Q49" s="91">
        <f t="shared" si="34"/>
        <v>2.890893225</v>
      </c>
      <c r="R49" s="87">
        <f t="shared" si="8"/>
        <v>0.5073944664</v>
      </c>
      <c r="S49" s="89">
        <f t="shared" si="9"/>
        <v>0.4926055336</v>
      </c>
      <c r="T49" s="44" t="str">
        <f t="shared" si="35"/>
        <v>R+</v>
      </c>
      <c r="U49" s="91">
        <f t="shared" si="36"/>
        <v>2.948897648</v>
      </c>
      <c r="V49" s="78">
        <f t="shared" si="10"/>
        <v>0</v>
      </c>
      <c r="W49" s="80">
        <f t="shared" si="11"/>
        <v>1</v>
      </c>
      <c r="X49" s="87">
        <f t="shared" si="12"/>
        <v>0.4522117722</v>
      </c>
      <c r="Y49" s="124">
        <f t="shared" si="13"/>
        <v>0.5477882278</v>
      </c>
      <c r="Z49" s="87">
        <f t="shared" si="14"/>
        <v>0.5034527978</v>
      </c>
      <c r="AA49" s="89">
        <f t="shared" si="15"/>
        <v>0.07591571387</v>
      </c>
      <c r="AB49" s="89">
        <f t="shared" si="16"/>
        <v>0.3150406464</v>
      </c>
      <c r="AC49" s="89">
        <f t="shared" si="17"/>
        <v>0.08067090901</v>
      </c>
      <c r="AD49" s="89">
        <f t="shared" si="18"/>
        <v>0.003370090102</v>
      </c>
      <c r="AE49" s="89">
        <f t="shared" si="19"/>
        <v>0.02154984286</v>
      </c>
      <c r="AF49" s="87"/>
      <c r="AG49" s="124"/>
      <c r="AH49" s="21">
        <v>46.0</v>
      </c>
      <c r="AI49" s="128">
        <f t="shared" si="20"/>
        <v>114072</v>
      </c>
      <c r="AJ49" s="182">
        <v>0.0</v>
      </c>
      <c r="AK49" s="182">
        <v>114072.0</v>
      </c>
      <c r="AL49" s="197">
        <v>0.0</v>
      </c>
      <c r="AM49" s="128">
        <v>106982.0</v>
      </c>
      <c r="AN49" s="138">
        <v>129593.0</v>
      </c>
      <c r="AO49" s="128"/>
      <c r="AP49" s="138"/>
      <c r="AQ49" s="109">
        <f t="shared" si="21"/>
        <v>-2.919895437</v>
      </c>
      <c r="AR49" s="198">
        <v>252249.0</v>
      </c>
      <c r="AS49" s="182">
        <v>120701.0</v>
      </c>
      <c r="AT49" s="182">
        <v>125258.0</v>
      </c>
      <c r="AU49" s="132">
        <f t="shared" si="37"/>
        <v>-2.890893225</v>
      </c>
      <c r="AV49" s="128">
        <v>122998.0</v>
      </c>
      <c r="AW49" s="130">
        <v>119413.0</v>
      </c>
      <c r="AX49" s="132">
        <f t="shared" si="38"/>
        <v>-2.948897648</v>
      </c>
      <c r="AY49" s="42">
        <v>701281.0</v>
      </c>
      <c r="AZ49" s="44">
        <v>321359.0</v>
      </c>
      <c r="BA49" s="44">
        <v>56375.0</v>
      </c>
      <c r="BB49" s="44">
        <v>247883.0</v>
      </c>
      <c r="BC49" s="44">
        <v>53335.0</v>
      </c>
      <c r="BD49" s="44">
        <v>2151.0</v>
      </c>
      <c r="BE49" s="71">
        <v>20178.0</v>
      </c>
      <c r="BF49" s="42">
        <v>501767.0</v>
      </c>
      <c r="BG49" s="44">
        <v>252616.0</v>
      </c>
      <c r="BH49" s="44">
        <v>38092.0</v>
      </c>
      <c r="BI49" s="44">
        <v>158077.0</v>
      </c>
      <c r="BJ49" s="44">
        <v>40478.0</v>
      </c>
      <c r="BK49" s="44">
        <v>1691.0</v>
      </c>
      <c r="BL49" s="71">
        <v>10813.0</v>
      </c>
      <c r="BM49" s="186"/>
      <c r="BN49" s="186"/>
      <c r="BO49" s="260" t="s">
        <v>804</v>
      </c>
      <c r="BP49" s="87">
        <f t="shared" si="22"/>
        <v>0.6723851769</v>
      </c>
      <c r="BQ49" s="89">
        <f t="shared" si="23"/>
        <v>0.1846349328</v>
      </c>
      <c r="BR49" s="89">
        <f t="shared" si="24"/>
        <v>0.06943759641</v>
      </c>
      <c r="BS49" s="89">
        <f t="shared" si="25"/>
        <v>0.05499901014</v>
      </c>
      <c r="BT49" s="89">
        <f t="shared" si="26"/>
        <v>0.002630891017</v>
      </c>
      <c r="BU49" s="124">
        <f t="shared" si="27"/>
        <v>0.01591239278</v>
      </c>
      <c r="BV49" s="87">
        <f t="shared" si="28"/>
        <v>0.5196737669</v>
      </c>
      <c r="BW49" s="89">
        <f t="shared" si="29"/>
        <v>0.4803262331</v>
      </c>
      <c r="BX49" s="71" t="str">
        <f t="shared" si="39"/>
        <v>D+</v>
      </c>
      <c r="BY49" s="207">
        <f t="shared" si="40"/>
        <v>0.002857371534</v>
      </c>
      <c r="BZ49" s="87">
        <f t="shared" si="41"/>
        <v>0.5633507364</v>
      </c>
      <c r="CA49" s="124">
        <f t="shared" si="42"/>
        <v>0.4366492636</v>
      </c>
      <c r="CB49" s="189"/>
      <c r="CC49" s="164">
        <f t="shared" si="43"/>
        <v>0.002857371534</v>
      </c>
      <c r="CD49" s="56"/>
      <c r="CE49" s="56"/>
      <c r="CF49" s="58"/>
      <c r="CG49" s="58">
        <v>46.0</v>
      </c>
      <c r="CH49" s="42">
        <v>8001024.0</v>
      </c>
      <c r="CI49" s="58">
        <v>5186450.0</v>
      </c>
      <c r="CJ49" s="58">
        <v>1523704.0</v>
      </c>
      <c r="CK49" s="58">
        <v>631825.0</v>
      </c>
      <c r="CL49" s="58">
        <v>441359.0</v>
      </c>
      <c r="CM49" s="58">
        <v>20679.0</v>
      </c>
      <c r="CN49" s="58">
        <v>197007.0</v>
      </c>
      <c r="CO49" s="42">
        <v>6147347.0</v>
      </c>
      <c r="CP49" s="44">
        <v>4133385.0</v>
      </c>
      <c r="CQ49" s="44">
        <v>1135015.0</v>
      </c>
      <c r="CR49" s="44">
        <v>426857.0</v>
      </c>
      <c r="CS49" s="44">
        <v>338098.0</v>
      </c>
      <c r="CT49" s="44">
        <v>16173.0</v>
      </c>
      <c r="CU49" s="44">
        <v>97819.0</v>
      </c>
      <c r="CV49" s="42">
        <v>1971820.0</v>
      </c>
      <c r="CW49" s="71">
        <v>1822522.0</v>
      </c>
      <c r="CX49" s="192">
        <v>0.5633507364168779</v>
      </c>
      <c r="CY49" s="194">
        <v>0.43664926358312206</v>
      </c>
    </row>
    <row r="50" ht="15.0" customHeight="1">
      <c r="A50" s="176" t="s">
        <v>866</v>
      </c>
      <c r="B50" s="178" t="s">
        <v>867</v>
      </c>
      <c r="C50" s="65" t="s">
        <v>868</v>
      </c>
      <c r="D50" s="67" t="s">
        <v>869</v>
      </c>
      <c r="E50" s="69" t="s">
        <v>870</v>
      </c>
      <c r="F50" s="71" t="s">
        <v>871</v>
      </c>
      <c r="G50" s="73">
        <v>1952.0</v>
      </c>
      <c r="H50" s="75" t="s">
        <v>181</v>
      </c>
      <c r="I50" s="73">
        <v>2012.0</v>
      </c>
      <c r="J50" s="87">
        <f t="shared" si="4"/>
        <v>0.5133163358</v>
      </c>
      <c r="K50" s="89">
        <f t="shared" si="5"/>
        <v>0.4866836642</v>
      </c>
      <c r="L50" s="42" t="str">
        <f t="shared" si="31"/>
        <v>D+</v>
      </c>
      <c r="M50" s="180">
        <f t="shared" si="32"/>
        <v>3.674850573</v>
      </c>
      <c r="N50" s="87">
        <f t="shared" si="6"/>
        <v>0.552492241</v>
      </c>
      <c r="O50" s="89">
        <f t="shared" si="7"/>
        <v>0.447507759</v>
      </c>
      <c r="P50" s="44" t="str">
        <f t="shared" si="33"/>
        <v>D+</v>
      </c>
      <c r="Q50" s="180">
        <f t="shared" si="34"/>
        <v>3.284704779</v>
      </c>
      <c r="R50" s="87">
        <f t="shared" si="8"/>
        <v>0.5775334066</v>
      </c>
      <c r="S50" s="89">
        <f t="shared" si="9"/>
        <v>0.4224665934</v>
      </c>
      <c r="T50" s="44" t="str">
        <f t="shared" si="35"/>
        <v>D+</v>
      </c>
      <c r="U50" s="180">
        <f t="shared" si="36"/>
        <v>4.064996367</v>
      </c>
      <c r="V50" s="87">
        <f t="shared" si="10"/>
        <v>0.5133163358</v>
      </c>
      <c r="W50" s="124">
        <f t="shared" si="11"/>
        <v>0.4866836642</v>
      </c>
      <c r="X50" s="87">
        <f t="shared" si="12"/>
        <v>0.5269176123</v>
      </c>
      <c r="Y50" s="124">
        <f t="shared" si="13"/>
        <v>0.4730823877</v>
      </c>
      <c r="Z50" s="87">
        <f t="shared" si="14"/>
        <v>0.5091855697</v>
      </c>
      <c r="AA50" s="89">
        <f t="shared" si="15"/>
        <v>0.01758235882</v>
      </c>
      <c r="AB50" s="89">
        <f t="shared" si="16"/>
        <v>0.3837388964</v>
      </c>
      <c r="AC50" s="89">
        <f t="shared" si="17"/>
        <v>0.06900970792</v>
      </c>
      <c r="AD50" s="89">
        <f t="shared" si="18"/>
        <v>0.00308063706</v>
      </c>
      <c r="AE50" s="89">
        <f t="shared" si="19"/>
        <v>0.01740283006</v>
      </c>
      <c r="AF50" s="87"/>
      <c r="AG50" s="124"/>
      <c r="AH50" s="21">
        <v>47.0</v>
      </c>
      <c r="AI50" s="128">
        <f t="shared" si="20"/>
        <v>169829</v>
      </c>
      <c r="AJ50" s="182">
        <v>87176.0</v>
      </c>
      <c r="AK50" s="182">
        <v>82653.0</v>
      </c>
      <c r="AL50" s="197">
        <v>0.0</v>
      </c>
      <c r="AM50" s="128">
        <v>139072.0</v>
      </c>
      <c r="AN50" s="138">
        <v>124863.0</v>
      </c>
      <c r="AO50" s="128"/>
      <c r="AP50" s="138"/>
      <c r="AQ50" s="109">
        <f t="shared" si="21"/>
        <v>3.674850573</v>
      </c>
      <c r="AR50" s="198">
        <v>273647.0</v>
      </c>
      <c r="AS50" s="182">
        <v>147753.0</v>
      </c>
      <c r="AT50" s="182">
        <v>119677.0</v>
      </c>
      <c r="AU50" s="132">
        <f t="shared" si="37"/>
        <v>3.284704779</v>
      </c>
      <c r="AV50" s="128">
        <v>160865.0</v>
      </c>
      <c r="AW50" s="130">
        <v>117673.0</v>
      </c>
      <c r="AX50" s="132">
        <f t="shared" si="38"/>
        <v>4.064996367</v>
      </c>
      <c r="AY50" s="42">
        <v>707145.0</v>
      </c>
      <c r="AZ50" s="44">
        <v>326988.0</v>
      </c>
      <c r="BA50" s="44">
        <v>11594.0</v>
      </c>
      <c r="BB50" s="44">
        <v>304625.0</v>
      </c>
      <c r="BC50" s="44">
        <v>45590.0</v>
      </c>
      <c r="BD50" s="44">
        <v>2001.0</v>
      </c>
      <c r="BE50" s="71">
        <v>16347.0</v>
      </c>
      <c r="BF50" s="42">
        <v>523593.0</v>
      </c>
      <c r="BG50" s="44">
        <v>266606.0</v>
      </c>
      <c r="BH50" s="44">
        <v>9206.0</v>
      </c>
      <c r="BI50" s="44">
        <v>200923.0</v>
      </c>
      <c r="BJ50" s="44">
        <v>36133.0</v>
      </c>
      <c r="BK50" s="44">
        <v>1613.0</v>
      </c>
      <c r="BL50" s="71">
        <v>9112.0</v>
      </c>
      <c r="BM50" s="186"/>
      <c r="BN50" s="186"/>
      <c r="BO50" s="268" t="s">
        <v>817</v>
      </c>
      <c r="BP50" s="87">
        <f t="shared" si="22"/>
        <v>0.7614548647</v>
      </c>
      <c r="BQ50" s="89">
        <f t="shared" si="23"/>
        <v>0.03269899241</v>
      </c>
      <c r="BR50" s="89">
        <f t="shared" si="24"/>
        <v>0.08873002065</v>
      </c>
      <c r="BS50" s="89">
        <f t="shared" si="25"/>
        <v>0.07789238033</v>
      </c>
      <c r="BT50" s="89">
        <f t="shared" si="26"/>
        <v>0.01255525272</v>
      </c>
      <c r="BU50" s="124">
        <f t="shared" si="27"/>
        <v>0.02666848914</v>
      </c>
      <c r="BV50" s="87">
        <f t="shared" si="28"/>
        <v>0.5762829827</v>
      </c>
      <c r="BW50" s="89">
        <f t="shared" si="29"/>
        <v>0.4237170173</v>
      </c>
      <c r="BX50" s="71" t="str">
        <f t="shared" si="39"/>
        <v>D+</v>
      </c>
      <c r="BY50" s="207">
        <f t="shared" si="40"/>
        <v>5.663778953</v>
      </c>
      <c r="BZ50" s="87">
        <f t="shared" si="41"/>
        <v>0.5527569676</v>
      </c>
      <c r="CA50" s="124">
        <f t="shared" si="42"/>
        <v>0.4472430324</v>
      </c>
      <c r="CB50" s="189"/>
      <c r="CC50" s="164">
        <f t="shared" si="43"/>
        <v>5.663778953</v>
      </c>
      <c r="CD50" s="56"/>
      <c r="CE50" s="56"/>
      <c r="CF50" s="58"/>
      <c r="CG50" s="58">
        <v>47.0</v>
      </c>
      <c r="CH50" s="42">
        <v>6724540.0</v>
      </c>
      <c r="CI50" s="58">
        <v>4876804.0</v>
      </c>
      <c r="CJ50" s="58">
        <v>229603.0</v>
      </c>
      <c r="CK50" s="58">
        <v>755790.0</v>
      </c>
      <c r="CL50" s="58">
        <v>514417.0</v>
      </c>
      <c r="CM50" s="58">
        <v>88735.0</v>
      </c>
      <c r="CN50" s="58">
        <v>259191.0</v>
      </c>
      <c r="CO50" s="42">
        <v>5143186.0</v>
      </c>
      <c r="CP50" s="44">
        <v>3916304.0</v>
      </c>
      <c r="CQ50" s="44">
        <v>168177.0</v>
      </c>
      <c r="CR50" s="44">
        <v>456355.0</v>
      </c>
      <c r="CS50" s="44">
        <v>400615.0</v>
      </c>
      <c r="CT50" s="44">
        <v>64574.0</v>
      </c>
      <c r="CU50" s="44">
        <v>137161.0</v>
      </c>
      <c r="CV50" s="42">
        <v>1755396.0</v>
      </c>
      <c r="CW50" s="71">
        <v>1290670.0</v>
      </c>
      <c r="CX50" s="192">
        <v>0.5527569676025739</v>
      </c>
      <c r="CY50" s="194">
        <v>0.44724303239742613</v>
      </c>
    </row>
    <row r="51" ht="15.0" customHeight="1">
      <c r="A51" s="139" t="s">
        <v>872</v>
      </c>
      <c r="B51" s="140" t="s">
        <v>873</v>
      </c>
      <c r="C51" s="65" t="s">
        <v>874</v>
      </c>
      <c r="D51" s="67" t="s">
        <v>875</v>
      </c>
      <c r="E51" s="69" t="s">
        <v>876</v>
      </c>
      <c r="F51" s="71" t="s">
        <v>877</v>
      </c>
      <c r="G51" s="73">
        <v>1953.0</v>
      </c>
      <c r="H51" s="75" t="s">
        <v>103</v>
      </c>
      <c r="I51" s="73" t="s">
        <v>197</v>
      </c>
      <c r="J51" s="87">
        <f t="shared" si="4"/>
        <v>0.5935726603</v>
      </c>
      <c r="K51" s="89">
        <f t="shared" si="5"/>
        <v>0.4064273397</v>
      </c>
      <c r="L51" s="42" t="str">
        <f t="shared" si="31"/>
        <v>D+</v>
      </c>
      <c r="M51" s="180">
        <f t="shared" si="32"/>
        <v>10.7834122</v>
      </c>
      <c r="N51" s="87">
        <f t="shared" si="6"/>
        <v>0.6414779632</v>
      </c>
      <c r="O51" s="89">
        <f t="shared" si="7"/>
        <v>0.3585220368</v>
      </c>
      <c r="P51" s="44" t="str">
        <f t="shared" si="33"/>
        <v>D+</v>
      </c>
      <c r="Q51" s="180">
        <f t="shared" si="34"/>
        <v>12.183277</v>
      </c>
      <c r="R51" s="87">
        <f t="shared" si="8"/>
        <v>0.6307189169</v>
      </c>
      <c r="S51" s="89">
        <f t="shared" si="9"/>
        <v>0.3692810831</v>
      </c>
      <c r="T51" s="44" t="str">
        <f t="shared" si="35"/>
        <v>D+</v>
      </c>
      <c r="U51" s="180">
        <f t="shared" si="36"/>
        <v>9.383547397</v>
      </c>
      <c r="V51" s="87">
        <f t="shared" si="10"/>
        <v>0.5935726603</v>
      </c>
      <c r="W51" s="124">
        <f t="shared" si="11"/>
        <v>0.4064273397</v>
      </c>
      <c r="X51" s="87">
        <f t="shared" si="12"/>
        <v>0.6397754431</v>
      </c>
      <c r="Y51" s="124">
        <f t="shared" si="13"/>
        <v>0.3602245569</v>
      </c>
      <c r="Z51" s="87">
        <f t="shared" si="14"/>
        <v>0.3127694823</v>
      </c>
      <c r="AA51" s="89">
        <f t="shared" si="15"/>
        <v>0.04521936086</v>
      </c>
      <c r="AB51" s="89">
        <f t="shared" si="16"/>
        <v>0.2435565765</v>
      </c>
      <c r="AC51" s="89">
        <f t="shared" si="17"/>
        <v>0.3798229512</v>
      </c>
      <c r="AD51" s="89">
        <f t="shared" si="18"/>
        <v>0.001511784765</v>
      </c>
      <c r="AE51" s="89">
        <f t="shared" si="19"/>
        <v>0.01711984428</v>
      </c>
      <c r="AF51" s="87"/>
      <c r="AG51" s="124"/>
      <c r="AH51" s="21">
        <v>48.0</v>
      </c>
      <c r="AI51" s="128">
        <f t="shared" si="20"/>
        <v>127580</v>
      </c>
      <c r="AJ51" s="182">
        <v>75728.0</v>
      </c>
      <c r="AK51" s="182">
        <v>51852.0</v>
      </c>
      <c r="AL51" s="197">
        <v>0.0</v>
      </c>
      <c r="AM51" s="128">
        <v>154191.0</v>
      </c>
      <c r="AN51" s="138">
        <v>86817.0</v>
      </c>
      <c r="AO51" s="128"/>
      <c r="AP51" s="138"/>
      <c r="AQ51" s="109">
        <f t="shared" si="21"/>
        <v>10.7834122</v>
      </c>
      <c r="AR51" s="198">
        <v>257970.0</v>
      </c>
      <c r="AS51" s="182">
        <v>161528.0</v>
      </c>
      <c r="AT51" s="182">
        <v>90278.0</v>
      </c>
      <c r="AU51" s="132">
        <f t="shared" si="37"/>
        <v>12.183277</v>
      </c>
      <c r="AV51" s="128">
        <v>165471.0</v>
      </c>
      <c r="AW51" s="130">
        <v>96882.0</v>
      </c>
      <c r="AX51" s="132">
        <f t="shared" si="38"/>
        <v>9.383547397</v>
      </c>
      <c r="AY51" s="42">
        <v>704160.0</v>
      </c>
      <c r="AZ51" s="44">
        <v>205453.0</v>
      </c>
      <c r="BA51" s="44">
        <v>31301.0</v>
      </c>
      <c r="BB51" s="44">
        <v>190005.0</v>
      </c>
      <c r="BC51" s="44">
        <v>259948.0</v>
      </c>
      <c r="BD51" s="44">
        <v>1052.0</v>
      </c>
      <c r="BE51" s="71">
        <v>16401.0</v>
      </c>
      <c r="BF51" s="42">
        <v>558942.0</v>
      </c>
      <c r="BG51" s="44">
        <v>174820.0</v>
      </c>
      <c r="BH51" s="44">
        <v>25275.0</v>
      </c>
      <c r="BI51" s="44">
        <v>136134.0</v>
      </c>
      <c r="BJ51" s="44">
        <v>212299.0</v>
      </c>
      <c r="BK51" s="44">
        <v>845.0</v>
      </c>
      <c r="BL51" s="71">
        <v>9569.0</v>
      </c>
      <c r="BM51" s="186"/>
      <c r="BN51" s="186"/>
      <c r="BO51" s="269" t="s">
        <v>832</v>
      </c>
      <c r="BP51" s="87">
        <f t="shared" si="22"/>
        <v>0.9394265463</v>
      </c>
      <c r="BQ51" s="89">
        <f t="shared" si="23"/>
        <v>0.03283214245</v>
      </c>
      <c r="BR51" s="89">
        <f t="shared" si="24"/>
        <v>0.01007385492</v>
      </c>
      <c r="BS51" s="89">
        <f t="shared" si="25"/>
        <v>0.006911958165</v>
      </c>
      <c r="BT51" s="89">
        <f t="shared" si="26"/>
        <v>0.001980108845</v>
      </c>
      <c r="BU51" s="124">
        <f t="shared" si="27"/>
        <v>0.008775389335</v>
      </c>
      <c r="BV51" s="87">
        <f t="shared" si="28"/>
        <v>0.3632570237</v>
      </c>
      <c r="BW51" s="89">
        <f t="shared" si="29"/>
        <v>0.6367429763</v>
      </c>
      <c r="BX51" s="71" t="str">
        <f t="shared" si="39"/>
        <v>R+</v>
      </c>
      <c r="BY51" s="200">
        <f t="shared" si="40"/>
        <v>15.63881695</v>
      </c>
      <c r="BZ51" s="87">
        <f t="shared" si="41"/>
        <v>0.5506236421</v>
      </c>
      <c r="CA51" s="124">
        <f t="shared" si="42"/>
        <v>0.4493763579</v>
      </c>
      <c r="CB51" s="189"/>
      <c r="CC51" s="164">
        <f t="shared" si="43"/>
        <v>-15.63881695</v>
      </c>
      <c r="CD51" s="56"/>
      <c r="CE51" s="56"/>
      <c r="CF51" s="58"/>
      <c r="CG51" s="58">
        <v>48.0</v>
      </c>
      <c r="CH51" s="42">
        <v>1852994.0</v>
      </c>
      <c r="CI51" s="58">
        <v>1726256.0</v>
      </c>
      <c r="CJ51" s="58">
        <v>62122.0</v>
      </c>
      <c r="CK51" s="58">
        <v>22268.0</v>
      </c>
      <c r="CL51" s="58">
        <v>12672.0</v>
      </c>
      <c r="CM51" s="58">
        <v>3493.0</v>
      </c>
      <c r="CN51" s="58">
        <v>26183.0</v>
      </c>
      <c r="CO51" s="42">
        <v>1465576.0</v>
      </c>
      <c r="CP51" s="44">
        <v>1376801.0</v>
      </c>
      <c r="CQ51" s="44">
        <v>48118.0</v>
      </c>
      <c r="CR51" s="44">
        <v>14764.0</v>
      </c>
      <c r="CS51" s="44">
        <v>10130.0</v>
      </c>
      <c r="CT51" s="44">
        <v>2902.0</v>
      </c>
      <c r="CU51" s="44">
        <v>12861.0</v>
      </c>
      <c r="CV51" s="42">
        <v>238269.0</v>
      </c>
      <c r="CW51" s="71">
        <v>417655.0</v>
      </c>
      <c r="CX51" s="192">
        <v>0.5506236421482854</v>
      </c>
      <c r="CY51" s="194">
        <v>0.4493763578517146</v>
      </c>
    </row>
    <row r="52" ht="15.0" customHeight="1">
      <c r="A52" s="176" t="s">
        <v>878</v>
      </c>
      <c r="B52" s="178" t="s">
        <v>879</v>
      </c>
      <c r="C52" s="65" t="s">
        <v>880</v>
      </c>
      <c r="D52" s="67" t="s">
        <v>881</v>
      </c>
      <c r="E52" s="69" t="s">
        <v>882</v>
      </c>
      <c r="F52" s="71" t="s">
        <v>883</v>
      </c>
      <c r="G52" s="73">
        <v>1960.0</v>
      </c>
      <c r="H52" s="75" t="s">
        <v>175</v>
      </c>
      <c r="I52" s="73">
        <v>2000.0</v>
      </c>
      <c r="J52" s="87">
        <f t="shared" si="4"/>
        <v>0.7649504424</v>
      </c>
      <c r="K52" s="82">
        <f t="shared" si="5"/>
        <v>0</v>
      </c>
      <c r="L52" s="42" t="str">
        <f t="shared" si="31"/>
        <v>D+</v>
      </c>
      <c r="M52" s="180">
        <f t="shared" si="32"/>
        <v>19.51760997</v>
      </c>
      <c r="N52" s="87">
        <f t="shared" si="6"/>
        <v>0.725958373</v>
      </c>
      <c r="O52" s="89">
        <f t="shared" si="7"/>
        <v>0.274041627</v>
      </c>
      <c r="P52" s="44" t="str">
        <f t="shared" si="33"/>
        <v>D+</v>
      </c>
      <c r="Q52" s="180">
        <f t="shared" si="34"/>
        <v>20.63131799</v>
      </c>
      <c r="R52" s="87">
        <f t="shared" si="8"/>
        <v>0.7209224624</v>
      </c>
      <c r="S52" s="89">
        <f t="shared" si="9"/>
        <v>0.2790775376</v>
      </c>
      <c r="T52" s="44" t="str">
        <f t="shared" si="35"/>
        <v>D+</v>
      </c>
      <c r="U52" s="180">
        <f t="shared" si="36"/>
        <v>18.40390195</v>
      </c>
      <c r="V52" s="78">
        <f t="shared" si="10"/>
        <v>1</v>
      </c>
      <c r="W52" s="80">
        <f t="shared" si="11"/>
        <v>0</v>
      </c>
      <c r="X52" s="87">
        <f t="shared" si="12"/>
        <v>0.7648746914</v>
      </c>
      <c r="Y52" s="124">
        <f t="shared" si="13"/>
        <v>0.2351253086</v>
      </c>
      <c r="Z52" s="87">
        <f t="shared" si="14"/>
        <v>0.581292184</v>
      </c>
      <c r="AA52" s="89">
        <f t="shared" si="15"/>
        <v>0.02473079499</v>
      </c>
      <c r="AB52" s="89">
        <f t="shared" si="16"/>
        <v>0.2301234822</v>
      </c>
      <c r="AC52" s="89">
        <f t="shared" si="17"/>
        <v>0.1355728442</v>
      </c>
      <c r="AD52" s="89">
        <f t="shared" si="18"/>
        <v>0.001674480911</v>
      </c>
      <c r="AE52" s="89">
        <f t="shared" si="19"/>
        <v>0.02660621361</v>
      </c>
      <c r="AF52" s="87"/>
      <c r="AG52" s="124"/>
      <c r="AH52" s="21">
        <v>49.0</v>
      </c>
      <c r="AI52" s="128">
        <f t="shared" si="20"/>
        <v>120264</v>
      </c>
      <c r="AJ52" s="182">
        <v>91996.0</v>
      </c>
      <c r="AK52" s="182">
        <v>0.0</v>
      </c>
      <c r="AL52" s="183">
        <v>28268.0</v>
      </c>
      <c r="AM52" s="128">
        <v>188703.0</v>
      </c>
      <c r="AN52" s="138">
        <v>58008.0</v>
      </c>
      <c r="AO52" s="128"/>
      <c r="AP52" s="138"/>
      <c r="AQ52" s="109">
        <f t="shared" si="21"/>
        <v>19.51760997</v>
      </c>
      <c r="AR52" s="198">
        <v>266628.0</v>
      </c>
      <c r="AS52" s="182">
        <v>187441.0</v>
      </c>
      <c r="AT52" s="182">
        <v>70757.0</v>
      </c>
      <c r="AU52" s="132">
        <f t="shared" si="37"/>
        <v>20.63131799</v>
      </c>
      <c r="AV52" s="128">
        <v>192035.0</v>
      </c>
      <c r="AW52" s="130">
        <v>74339.0</v>
      </c>
      <c r="AX52" s="132">
        <f t="shared" si="38"/>
        <v>18.40390195</v>
      </c>
      <c r="AY52" s="42">
        <v>700877.0</v>
      </c>
      <c r="AZ52" s="44">
        <v>389271.0</v>
      </c>
      <c r="BA52" s="44">
        <v>16269.0</v>
      </c>
      <c r="BB52" s="44">
        <v>178368.0</v>
      </c>
      <c r="BC52" s="44">
        <v>94498.0</v>
      </c>
      <c r="BD52" s="44">
        <v>1080.0</v>
      </c>
      <c r="BE52" s="71">
        <v>21391.0</v>
      </c>
      <c r="BF52" s="42">
        <v>582270.0</v>
      </c>
      <c r="BG52" s="44">
        <v>338469.0</v>
      </c>
      <c r="BH52" s="44">
        <v>14400.0</v>
      </c>
      <c r="BI52" s="44">
        <v>133994.0</v>
      </c>
      <c r="BJ52" s="44">
        <v>78940.0</v>
      </c>
      <c r="BK52" s="44">
        <v>975.0</v>
      </c>
      <c r="BL52" s="71">
        <v>15492.0</v>
      </c>
      <c r="BM52" s="186"/>
      <c r="BN52" s="186"/>
      <c r="BO52" s="270" t="s">
        <v>846</v>
      </c>
      <c r="BP52" s="87">
        <f t="shared" si="22"/>
        <v>0.8634107373</v>
      </c>
      <c r="BQ52" s="89">
        <f t="shared" si="23"/>
        <v>0.05394510033</v>
      </c>
      <c r="BR52" s="89">
        <f t="shared" si="24"/>
        <v>0.04596257062</v>
      </c>
      <c r="BS52" s="89">
        <f t="shared" si="25"/>
        <v>0.02019784271</v>
      </c>
      <c r="BT52" s="89">
        <f t="shared" si="26"/>
        <v>0.007916974699</v>
      </c>
      <c r="BU52" s="124">
        <f t="shared" si="27"/>
        <v>0.00856677433</v>
      </c>
      <c r="BV52" s="87">
        <f t="shared" si="28"/>
        <v>0.535163824</v>
      </c>
      <c r="BW52" s="89">
        <f t="shared" si="29"/>
        <v>0.464836176</v>
      </c>
      <c r="BX52" s="71" t="str">
        <f t="shared" si="39"/>
        <v>D+</v>
      </c>
      <c r="BY52" s="207">
        <f t="shared" si="40"/>
        <v>1.551863087</v>
      </c>
      <c r="BZ52" s="87">
        <f t="shared" si="41"/>
        <v>0.4992487953</v>
      </c>
      <c r="CA52" s="124">
        <f t="shared" si="42"/>
        <v>0.5007512047</v>
      </c>
      <c r="CB52" s="189"/>
      <c r="CC52" s="164">
        <f t="shared" si="43"/>
        <v>1.551863087</v>
      </c>
      <c r="CD52" s="56"/>
      <c r="CE52" s="56"/>
      <c r="CF52" s="58"/>
      <c r="CG52" s="58">
        <v>49.0</v>
      </c>
      <c r="CH52" s="42">
        <v>5686986.0</v>
      </c>
      <c r="CI52" s="58">
        <v>4738411.0</v>
      </c>
      <c r="CJ52" s="58">
        <v>350898.0</v>
      </c>
      <c r="CK52" s="58">
        <v>336056.0</v>
      </c>
      <c r="CL52" s="58">
        <v>129617.0</v>
      </c>
      <c r="CM52" s="58">
        <v>48511.0</v>
      </c>
      <c r="CN52" s="58">
        <v>83493.0</v>
      </c>
      <c r="CO52" s="42">
        <v>4347494.0</v>
      </c>
      <c r="CP52" s="44">
        <v>3753673.0</v>
      </c>
      <c r="CQ52" s="44">
        <v>234526.0</v>
      </c>
      <c r="CR52" s="44">
        <v>199822.0</v>
      </c>
      <c r="CS52" s="44">
        <v>87810.0</v>
      </c>
      <c r="CT52" s="44">
        <v>34419.0</v>
      </c>
      <c r="CU52" s="44">
        <v>37244.0</v>
      </c>
      <c r="CV52" s="42">
        <v>1620985.0</v>
      </c>
      <c r="CW52" s="71">
        <v>1407966.0</v>
      </c>
      <c r="CX52" s="192">
        <v>0.49924879530890565</v>
      </c>
      <c r="CY52" s="194">
        <v>0.5007512046910944</v>
      </c>
    </row>
    <row r="53" ht="15.0" customHeight="1">
      <c r="A53" s="139" t="s">
        <v>884</v>
      </c>
      <c r="B53" s="140" t="s">
        <v>885</v>
      </c>
      <c r="C53" s="65" t="s">
        <v>886</v>
      </c>
      <c r="D53" s="67" t="s">
        <v>887</v>
      </c>
      <c r="E53" s="69" t="s">
        <v>888</v>
      </c>
      <c r="F53" s="71" t="s">
        <v>889</v>
      </c>
      <c r="G53" s="73">
        <v>1963.0</v>
      </c>
      <c r="H53" s="75" t="s">
        <v>78</v>
      </c>
      <c r="I53" s="73">
        <v>2012.0</v>
      </c>
      <c r="J53" s="87">
        <f t="shared" si="4"/>
        <v>0.746131276</v>
      </c>
      <c r="K53" s="89">
        <f t="shared" si="5"/>
        <v>0.253868724</v>
      </c>
      <c r="L53" s="42" t="str">
        <f t="shared" si="31"/>
        <v>D+</v>
      </c>
      <c r="M53" s="180">
        <f t="shared" si="32"/>
        <v>24.66293169</v>
      </c>
      <c r="N53" s="87">
        <f t="shared" si="6"/>
        <v>0.7896285803</v>
      </c>
      <c r="O53" s="89">
        <f t="shared" si="7"/>
        <v>0.2103714197</v>
      </c>
      <c r="P53" s="44" t="str">
        <f t="shared" si="33"/>
        <v>D+</v>
      </c>
      <c r="Q53" s="180">
        <f t="shared" si="34"/>
        <v>26.99833872</v>
      </c>
      <c r="R53" s="87">
        <f t="shared" si="8"/>
        <v>0.7601586895</v>
      </c>
      <c r="S53" s="89">
        <f t="shared" si="9"/>
        <v>0.2398413105</v>
      </c>
      <c r="T53" s="44" t="str">
        <f t="shared" si="35"/>
        <v>D+</v>
      </c>
      <c r="U53" s="180">
        <f t="shared" si="36"/>
        <v>22.32752466</v>
      </c>
      <c r="V53" s="87">
        <f t="shared" si="10"/>
        <v>0.746131276</v>
      </c>
      <c r="W53" s="124">
        <f t="shared" si="11"/>
        <v>0.253868724</v>
      </c>
      <c r="X53" s="78">
        <f t="shared" si="12"/>
        <v>1</v>
      </c>
      <c r="Y53" s="80">
        <f t="shared" si="13"/>
        <v>0</v>
      </c>
      <c r="Z53" s="87">
        <f t="shared" si="14"/>
        <v>0.2173200126</v>
      </c>
      <c r="AA53" s="89">
        <f t="shared" si="15"/>
        <v>0.03960287808</v>
      </c>
      <c r="AB53" s="89">
        <f t="shared" si="16"/>
        <v>0.6413312095</v>
      </c>
      <c r="AC53" s="89">
        <f t="shared" si="17"/>
        <v>0.08522973495</v>
      </c>
      <c r="AD53" s="89">
        <f t="shared" si="18"/>
        <v>0.002104293305</v>
      </c>
      <c r="AE53" s="89">
        <f t="shared" si="19"/>
        <v>0.01441187149</v>
      </c>
      <c r="AF53" s="78"/>
      <c r="AG53" s="80"/>
      <c r="AH53" s="21">
        <v>50.0</v>
      </c>
      <c r="AI53" s="128">
        <f t="shared" si="20"/>
        <v>67141</v>
      </c>
      <c r="AJ53" s="182">
        <v>50096.0</v>
      </c>
      <c r="AK53" s="182">
        <v>17045.0</v>
      </c>
      <c r="AL53" s="197">
        <v>0.0</v>
      </c>
      <c r="AM53" s="128">
        <v>111287.0</v>
      </c>
      <c r="AN53" s="138">
        <v>0.0</v>
      </c>
      <c r="AO53" s="128"/>
      <c r="AP53" s="138"/>
      <c r="AQ53" s="109">
        <f t="shared" si="21"/>
        <v>24.66293169</v>
      </c>
      <c r="AR53" s="198">
        <v>167889.0</v>
      </c>
      <c r="AS53" s="182">
        <v>129323.0</v>
      </c>
      <c r="AT53" s="182">
        <v>34454.0</v>
      </c>
      <c r="AU53" s="132">
        <f t="shared" si="37"/>
        <v>26.99833872</v>
      </c>
      <c r="AV53" s="128">
        <v>109792.0</v>
      </c>
      <c r="AW53" s="130">
        <v>34641.0</v>
      </c>
      <c r="AX53" s="132">
        <f t="shared" si="38"/>
        <v>22.32752466</v>
      </c>
      <c r="AY53" s="42">
        <v>701446.0</v>
      </c>
      <c r="AZ53" s="44">
        <v>128951.0</v>
      </c>
      <c r="BA53" s="44">
        <v>25537.0</v>
      </c>
      <c r="BB53" s="44">
        <v>482104.0</v>
      </c>
      <c r="BC53" s="44">
        <v>52695.0</v>
      </c>
      <c r="BD53" s="44">
        <v>1330.0</v>
      </c>
      <c r="BE53" s="71">
        <v>10829.0</v>
      </c>
      <c r="BF53" s="42">
        <v>512286.0</v>
      </c>
      <c r="BG53" s="44">
        <v>111330.0</v>
      </c>
      <c r="BH53" s="44">
        <v>20288.0</v>
      </c>
      <c r="BI53" s="44">
        <v>328545.0</v>
      </c>
      <c r="BJ53" s="44">
        <v>43662.0</v>
      </c>
      <c r="BK53" s="44">
        <v>1078.0</v>
      </c>
      <c r="BL53" s="71">
        <v>7383.0</v>
      </c>
      <c r="BM53" s="186"/>
      <c r="BN53" s="186"/>
      <c r="BO53" s="271" t="s">
        <v>854</v>
      </c>
      <c r="BP53" s="87">
        <f t="shared" si="22"/>
        <v>0.8792828053</v>
      </c>
      <c r="BQ53" s="89">
        <f t="shared" si="23"/>
        <v>0.007624514273</v>
      </c>
      <c r="BR53" s="89">
        <f t="shared" si="24"/>
        <v>0.0748907114</v>
      </c>
      <c r="BS53" s="89">
        <f t="shared" si="25"/>
        <v>0.008773445673</v>
      </c>
      <c r="BT53" s="89">
        <f t="shared" si="26"/>
        <v>0.01813069795</v>
      </c>
      <c r="BU53" s="124">
        <f t="shared" si="27"/>
        <v>0.01129782544</v>
      </c>
      <c r="BV53" s="87">
        <f t="shared" si="28"/>
        <v>0.2883936599</v>
      </c>
      <c r="BW53" s="89">
        <f t="shared" si="29"/>
        <v>0.7116063401</v>
      </c>
      <c r="BX53" s="71" t="str">
        <f t="shared" si="39"/>
        <v>R+</v>
      </c>
      <c r="BY53" s="200">
        <f t="shared" si="40"/>
        <v>23.12515333</v>
      </c>
      <c r="BZ53" s="87">
        <f t="shared" si="41"/>
        <v>0.2585144168</v>
      </c>
      <c r="CA53" s="124">
        <f t="shared" si="42"/>
        <v>0.7414855832</v>
      </c>
      <c r="CB53" s="189"/>
      <c r="CC53" s="164">
        <f t="shared" si="43"/>
        <v>-23.12515333</v>
      </c>
      <c r="CD53" s="56"/>
      <c r="CE53" s="56"/>
      <c r="CF53" s="58"/>
      <c r="CG53" s="58">
        <v>50.0</v>
      </c>
      <c r="CH53" s="42">
        <v>563626.0</v>
      </c>
      <c r="CI53" s="58">
        <v>483874.0</v>
      </c>
      <c r="CJ53" s="58">
        <v>4351.0</v>
      </c>
      <c r="CK53" s="58">
        <v>50231.0</v>
      </c>
      <c r="CL53" s="58">
        <v>4644.0</v>
      </c>
      <c r="CM53" s="58">
        <v>11784.0</v>
      </c>
      <c r="CN53" s="58">
        <v>8742.0</v>
      </c>
      <c r="CO53" s="42">
        <v>428224.0</v>
      </c>
      <c r="CP53" s="44">
        <v>376530.0</v>
      </c>
      <c r="CQ53" s="44">
        <v>3265.0</v>
      </c>
      <c r="CR53" s="44">
        <v>32070.0</v>
      </c>
      <c r="CS53" s="44">
        <v>3757.0</v>
      </c>
      <c r="CT53" s="44">
        <v>7764.0</v>
      </c>
      <c r="CU53" s="44">
        <v>4838.0</v>
      </c>
      <c r="CV53" s="42">
        <v>69286.0</v>
      </c>
      <c r="CW53" s="71">
        <v>170962.0</v>
      </c>
      <c r="CX53" s="192">
        <v>0.25851441683932164</v>
      </c>
      <c r="CY53" s="194">
        <v>0.7414855831606784</v>
      </c>
    </row>
    <row r="54" ht="15.0" customHeight="1">
      <c r="A54" s="176" t="s">
        <v>890</v>
      </c>
      <c r="B54" s="178" t="s">
        <v>891</v>
      </c>
      <c r="C54" s="65" t="s">
        <v>892</v>
      </c>
      <c r="D54" s="67" t="s">
        <v>893</v>
      </c>
      <c r="E54" s="69" t="s">
        <v>894</v>
      </c>
      <c r="F54" s="71" t="s">
        <v>895</v>
      </c>
      <c r="G54" s="73">
        <v>1954.0</v>
      </c>
      <c r="H54" s="75" t="s">
        <v>175</v>
      </c>
      <c r="I54" s="73">
        <v>1996.0</v>
      </c>
      <c r="J54" s="87">
        <f t="shared" si="4"/>
        <v>0.6563999909</v>
      </c>
      <c r="K54" s="89">
        <f t="shared" si="5"/>
        <v>0.3436000091</v>
      </c>
      <c r="L54" s="42" t="str">
        <f t="shared" si="31"/>
        <v>D+</v>
      </c>
      <c r="M54" s="180">
        <f t="shared" si="32"/>
        <v>14.35020452</v>
      </c>
      <c r="N54" s="87">
        <f t="shared" si="6"/>
        <v>0.6701932866</v>
      </c>
      <c r="O54" s="89">
        <f t="shared" si="7"/>
        <v>0.3298067134</v>
      </c>
      <c r="P54" s="44" t="str">
        <f t="shared" si="33"/>
        <v>D+</v>
      </c>
      <c r="Q54" s="180">
        <f t="shared" si="34"/>
        <v>15.05480934</v>
      </c>
      <c r="R54" s="87">
        <f t="shared" si="8"/>
        <v>0.6733394399</v>
      </c>
      <c r="S54" s="89">
        <f t="shared" si="9"/>
        <v>0.3266605601</v>
      </c>
      <c r="T54" s="44" t="str">
        <f t="shared" si="35"/>
        <v>D+</v>
      </c>
      <c r="U54" s="180">
        <f t="shared" si="36"/>
        <v>13.6455997</v>
      </c>
      <c r="V54" s="87">
        <f t="shared" si="10"/>
        <v>0.6563999909</v>
      </c>
      <c r="W54" s="124">
        <f t="shared" si="11"/>
        <v>0.3436000091</v>
      </c>
      <c r="X54" s="78">
        <f t="shared" si="12"/>
        <v>1</v>
      </c>
      <c r="Y54" s="80">
        <f t="shared" si="13"/>
        <v>0</v>
      </c>
      <c r="Z54" s="87">
        <f t="shared" si="14"/>
        <v>0.5662348755</v>
      </c>
      <c r="AA54" s="89">
        <f t="shared" si="15"/>
        <v>0.04200983905</v>
      </c>
      <c r="AB54" s="89">
        <f t="shared" si="16"/>
        <v>0.2399952109</v>
      </c>
      <c r="AC54" s="89">
        <f t="shared" si="17"/>
        <v>0.122594964</v>
      </c>
      <c r="AD54" s="89">
        <f t="shared" si="18"/>
        <v>0.001819133785</v>
      </c>
      <c r="AE54" s="89">
        <f t="shared" si="19"/>
        <v>0.02734597673</v>
      </c>
      <c r="AF54" s="78"/>
      <c r="AG54" s="80"/>
      <c r="AH54" s="21">
        <v>51.0</v>
      </c>
      <c r="AI54" s="128">
        <f t="shared" si="20"/>
        <v>131883</v>
      </c>
      <c r="AJ54" s="182">
        <v>86568.0</v>
      </c>
      <c r="AK54" s="182">
        <v>45315.0</v>
      </c>
      <c r="AL54" s="197">
        <v>0.0</v>
      </c>
      <c r="AM54" s="42">
        <v>247851.0</v>
      </c>
      <c r="AN54" s="71">
        <v>0.0</v>
      </c>
      <c r="AO54" s="42"/>
      <c r="AP54" s="71"/>
      <c r="AQ54" s="109">
        <f t="shared" si="21"/>
        <v>14.35020452</v>
      </c>
      <c r="AR54" s="198">
        <v>285226.0</v>
      </c>
      <c r="AS54" s="182">
        <v>186301.0</v>
      </c>
      <c r="AT54" s="182">
        <v>91680.0</v>
      </c>
      <c r="AU54" s="132">
        <f t="shared" si="37"/>
        <v>15.05480934</v>
      </c>
      <c r="AV54" s="128">
        <v>181568.0</v>
      </c>
      <c r="AW54" s="130">
        <v>88085.0</v>
      </c>
      <c r="AX54" s="132">
        <f t="shared" si="38"/>
        <v>13.6455997</v>
      </c>
      <c r="AY54" s="42">
        <v>705295.0</v>
      </c>
      <c r="AZ54" s="44">
        <v>376090.0</v>
      </c>
      <c r="BA54" s="44">
        <v>29570.0</v>
      </c>
      <c r="BB54" s="44">
        <v>190750.0</v>
      </c>
      <c r="BC54" s="44">
        <v>84259.0</v>
      </c>
      <c r="BD54" s="44">
        <v>1214.0</v>
      </c>
      <c r="BE54" s="71">
        <v>23412.0</v>
      </c>
      <c r="BF54" s="42">
        <v>559607.0</v>
      </c>
      <c r="BG54" s="44">
        <v>316869.0</v>
      </c>
      <c r="BH54" s="44">
        <v>23509.0</v>
      </c>
      <c r="BI54" s="44">
        <v>134303.0</v>
      </c>
      <c r="BJ54" s="44">
        <v>68605.0</v>
      </c>
      <c r="BK54" s="44">
        <v>1018.0</v>
      </c>
      <c r="BL54" s="71">
        <v>15303.0</v>
      </c>
      <c r="BM54" s="186"/>
      <c r="BN54" s="186"/>
      <c r="BO54" s="272" t="s">
        <v>896</v>
      </c>
      <c r="BP54" s="173">
        <f t="shared" si="22"/>
        <v>0.383170163</v>
      </c>
      <c r="BQ54" s="175">
        <f t="shared" si="23"/>
        <v>0.4696451245</v>
      </c>
      <c r="BR54" s="175">
        <f t="shared" si="24"/>
        <v>0.08526116572</v>
      </c>
      <c r="BS54" s="175">
        <f t="shared" si="25"/>
        <v>0.03876160892</v>
      </c>
      <c r="BT54" s="175">
        <f t="shared" si="26"/>
        <v>0.002281856149</v>
      </c>
      <c r="BU54" s="177">
        <f t="shared" si="27"/>
        <v>0.02088008177</v>
      </c>
      <c r="BV54" s="173">
        <f t="shared" si="28"/>
        <v>0.925876492</v>
      </c>
      <c r="BW54" s="175">
        <f t="shared" si="29"/>
        <v>0.07412350798</v>
      </c>
      <c r="BX54" s="66" t="str">
        <f t="shared" si="39"/>
        <v>D+</v>
      </c>
      <c r="BY54" s="273">
        <f t="shared" si="40"/>
        <v>40.62312988</v>
      </c>
      <c r="BZ54" s="274"/>
      <c r="CA54" s="275"/>
      <c r="CB54" s="189"/>
      <c r="CC54" s="164">
        <f t="shared" si="43"/>
        <v>40.62312988</v>
      </c>
      <c r="CD54" s="56"/>
      <c r="CE54" s="56"/>
      <c r="CF54" s="58"/>
      <c r="CG54" s="58">
        <v>51.0</v>
      </c>
      <c r="CH54" s="42">
        <v>601723.0</v>
      </c>
      <c r="CI54" s="58">
        <v>209464.0</v>
      </c>
      <c r="CJ54" s="58">
        <v>301053.0</v>
      </c>
      <c r="CK54" s="58">
        <v>54749.0</v>
      </c>
      <c r="CL54" s="58">
        <v>21034.0</v>
      </c>
      <c r="CM54" s="58">
        <v>1322.0</v>
      </c>
      <c r="CN54" s="58">
        <v>14101.0</v>
      </c>
      <c r="CO54" s="42">
        <v>500908.0</v>
      </c>
      <c r="CP54" s="44">
        <v>191933.0</v>
      </c>
      <c r="CQ54" s="44">
        <v>235249.0</v>
      </c>
      <c r="CR54" s="44">
        <v>42708.0</v>
      </c>
      <c r="CS54" s="44">
        <v>19416.0</v>
      </c>
      <c r="CT54" s="44">
        <v>1143.0</v>
      </c>
      <c r="CU54" s="44">
        <v>10459.0</v>
      </c>
      <c r="CV54" s="42">
        <v>267070.0</v>
      </c>
      <c r="CW54" s="71">
        <v>21381.0</v>
      </c>
      <c r="CX54" s="44"/>
      <c r="CY54" s="71"/>
    </row>
    <row r="55" ht="15.0" customHeight="1">
      <c r="A55" s="139" t="s">
        <v>897</v>
      </c>
      <c r="B55" s="140" t="s">
        <v>898</v>
      </c>
      <c r="C55" s="65" t="s">
        <v>899</v>
      </c>
      <c r="D55" s="67" t="s">
        <v>900</v>
      </c>
      <c r="E55" s="69" t="s">
        <v>901</v>
      </c>
      <c r="F55" s="71" t="s">
        <v>902</v>
      </c>
      <c r="G55" s="73">
        <v>1979.0</v>
      </c>
      <c r="H55" s="75" t="s">
        <v>110</v>
      </c>
      <c r="I55" s="73">
        <v>2014.0</v>
      </c>
      <c r="J55" s="87">
        <f t="shared" si="4"/>
        <v>0.5173374489</v>
      </c>
      <c r="K55" s="89">
        <f t="shared" si="5"/>
        <v>0.4826625511</v>
      </c>
      <c r="L55" s="42" t="str">
        <f t="shared" si="31"/>
        <v>D+</v>
      </c>
      <c r="M55" s="180">
        <f t="shared" si="32"/>
        <v>5.40940819</v>
      </c>
      <c r="N55" s="87">
        <f t="shared" si="6"/>
        <v>0.5847620935</v>
      </c>
      <c r="O55" s="89">
        <f t="shared" si="7"/>
        <v>0.4152379065</v>
      </c>
      <c r="P55" s="44" t="str">
        <f t="shared" si="33"/>
        <v>D+</v>
      </c>
      <c r="Q55" s="180">
        <f t="shared" si="34"/>
        <v>6.511690031</v>
      </c>
      <c r="R55" s="87">
        <f t="shared" si="8"/>
        <v>0.5799547064</v>
      </c>
      <c r="S55" s="89">
        <f t="shared" si="9"/>
        <v>0.4200452936</v>
      </c>
      <c r="T55" s="44" t="str">
        <f t="shared" si="35"/>
        <v>D+</v>
      </c>
      <c r="U55" s="180">
        <f t="shared" si="36"/>
        <v>4.30712635</v>
      </c>
      <c r="V55" s="87">
        <f t="shared" si="10"/>
        <v>0.5173374489</v>
      </c>
      <c r="W55" s="124">
        <f t="shared" si="11"/>
        <v>0.4826625511</v>
      </c>
      <c r="X55" s="78">
        <f t="shared" si="12"/>
        <v>0</v>
      </c>
      <c r="Y55" s="80">
        <f t="shared" si="13"/>
        <v>1</v>
      </c>
      <c r="Z55" s="87">
        <f t="shared" si="14"/>
        <v>0.344479737</v>
      </c>
      <c r="AA55" s="89">
        <f t="shared" si="15"/>
        <v>0.1099443744</v>
      </c>
      <c r="AB55" s="89">
        <f t="shared" si="16"/>
        <v>0.4427622863</v>
      </c>
      <c r="AC55" s="89">
        <f t="shared" si="17"/>
        <v>0.07952586551</v>
      </c>
      <c r="AD55" s="89">
        <f t="shared" si="18"/>
        <v>0.003467622225</v>
      </c>
      <c r="AE55" s="89">
        <f t="shared" si="19"/>
        <v>0.0198201146</v>
      </c>
      <c r="AF55" s="78"/>
      <c r="AG55" s="80"/>
      <c r="AH55" s="21">
        <v>52.0</v>
      </c>
      <c r="AI55" s="128">
        <f t="shared" si="20"/>
        <v>99784</v>
      </c>
      <c r="AJ55" s="182">
        <v>51622.0</v>
      </c>
      <c r="AK55" s="182">
        <v>48162.0</v>
      </c>
      <c r="AL55" s="197">
        <v>0.0</v>
      </c>
      <c r="AM55" s="128">
        <v>0.0</v>
      </c>
      <c r="AN55" s="71">
        <v>161219.0</v>
      </c>
      <c r="AO55" s="128"/>
      <c r="AP55" s="71"/>
      <c r="AQ55" s="109">
        <f t="shared" si="21"/>
        <v>5.40940819</v>
      </c>
      <c r="AR55" s="198">
        <v>206242.0</v>
      </c>
      <c r="AS55" s="182">
        <v>118043.0</v>
      </c>
      <c r="AT55" s="182">
        <v>83822.0</v>
      </c>
      <c r="AU55" s="132">
        <f t="shared" si="37"/>
        <v>6.511690031</v>
      </c>
      <c r="AV55" s="128">
        <v>120873.0</v>
      </c>
      <c r="AW55" s="130">
        <v>87545.0</v>
      </c>
      <c r="AX55" s="132">
        <f t="shared" si="38"/>
        <v>4.30712635</v>
      </c>
      <c r="AY55" s="42">
        <v>704230.0</v>
      </c>
      <c r="AZ55" s="44">
        <v>209488.0</v>
      </c>
      <c r="BA55" s="44">
        <v>76800.0</v>
      </c>
      <c r="BB55" s="44">
        <v>347395.0</v>
      </c>
      <c r="BC55" s="44">
        <v>51105.0</v>
      </c>
      <c r="BD55" s="44">
        <v>2154.0</v>
      </c>
      <c r="BE55" s="71">
        <v>17288.0</v>
      </c>
      <c r="BF55" s="42">
        <v>501208.0</v>
      </c>
      <c r="BG55" s="44">
        <v>172656.0</v>
      </c>
      <c r="BH55" s="44">
        <v>55105.0</v>
      </c>
      <c r="BI55" s="44">
        <v>221916.0</v>
      </c>
      <c r="BJ55" s="44">
        <v>39859.0</v>
      </c>
      <c r="BK55" s="44">
        <v>1738.0</v>
      </c>
      <c r="BL55" s="71">
        <v>9934.0</v>
      </c>
      <c r="BM55" s="186"/>
      <c r="BN55" s="186"/>
      <c r="BO55" s="54"/>
      <c r="BP55" s="58"/>
      <c r="BQ55" s="58"/>
      <c r="BR55" s="58"/>
      <c r="BS55" s="58"/>
      <c r="BT55" s="58"/>
      <c r="BU55" s="58"/>
      <c r="BV55" s="58"/>
      <c r="BW55" s="58"/>
      <c r="BX55" s="44"/>
      <c r="BY55" s="58"/>
      <c r="BZ55" s="58"/>
      <c r="CA55" s="58"/>
      <c r="CB55" s="58"/>
      <c r="CC55" s="58"/>
      <c r="CD55" s="56"/>
      <c r="CE55" s="56"/>
      <c r="CF55" s="58"/>
      <c r="CG55" s="56"/>
      <c r="CH55" s="58"/>
      <c r="CI55" s="58"/>
      <c r="CJ55" s="56"/>
      <c r="CK55" s="56"/>
      <c r="CL55" s="56"/>
      <c r="CM55" s="56"/>
      <c r="CN55" s="56"/>
      <c r="CO55" s="56"/>
      <c r="CP55" s="44"/>
      <c r="CQ55" s="44"/>
      <c r="CR55" s="44"/>
      <c r="CS55" s="44"/>
      <c r="CT55" s="44"/>
      <c r="CU55" s="44"/>
      <c r="CV55" s="56"/>
      <c r="CW55" s="56"/>
      <c r="CX55" s="44"/>
      <c r="CY55" s="44"/>
    </row>
    <row r="56" ht="15.0" customHeight="1">
      <c r="A56" s="176" t="s">
        <v>903</v>
      </c>
      <c r="B56" s="178" t="s">
        <v>904</v>
      </c>
      <c r="C56" s="65" t="s">
        <v>905</v>
      </c>
      <c r="D56" s="67" t="s">
        <v>906</v>
      </c>
      <c r="E56" s="69" t="s">
        <v>907</v>
      </c>
      <c r="F56" s="71" t="s">
        <v>908</v>
      </c>
      <c r="G56" s="73">
        <v>1936.0</v>
      </c>
      <c r="H56" s="75" t="s">
        <v>110</v>
      </c>
      <c r="I56" s="73">
        <v>1998.0</v>
      </c>
      <c r="J56" s="87">
        <f t="shared" si="4"/>
        <v>0.5965571168</v>
      </c>
      <c r="K56" s="89">
        <f t="shared" si="5"/>
        <v>0.4034428832</v>
      </c>
      <c r="L56" s="42" t="str">
        <f t="shared" si="31"/>
        <v>D+</v>
      </c>
      <c r="M56" s="180">
        <f t="shared" si="32"/>
        <v>12.72524249</v>
      </c>
      <c r="N56" s="87">
        <f t="shared" si="6"/>
        <v>0.6675412632</v>
      </c>
      <c r="O56" s="89">
        <f t="shared" si="7"/>
        <v>0.3324587368</v>
      </c>
      <c r="P56" s="44" t="str">
        <f t="shared" si="33"/>
        <v>D+</v>
      </c>
      <c r="Q56" s="180">
        <f t="shared" si="34"/>
        <v>14.78960701</v>
      </c>
      <c r="R56" s="87">
        <f t="shared" si="8"/>
        <v>0.6434922227</v>
      </c>
      <c r="S56" s="89">
        <f t="shared" si="9"/>
        <v>0.3565077773</v>
      </c>
      <c r="T56" s="44" t="str">
        <f t="shared" si="35"/>
        <v>D+</v>
      </c>
      <c r="U56" s="180">
        <f t="shared" si="36"/>
        <v>10.66087798</v>
      </c>
      <c r="V56" s="87">
        <f t="shared" si="10"/>
        <v>0.5965571168</v>
      </c>
      <c r="W56" s="124">
        <f t="shared" si="11"/>
        <v>0.4034428832</v>
      </c>
      <c r="X56" s="87">
        <f t="shared" si="12"/>
        <v>0.657000384</v>
      </c>
      <c r="Y56" s="124">
        <f t="shared" si="13"/>
        <v>0.342999616</v>
      </c>
      <c r="Z56" s="87">
        <f t="shared" si="14"/>
        <v>0.211537614</v>
      </c>
      <c r="AA56" s="89">
        <f t="shared" si="15"/>
        <v>0.02739067203</v>
      </c>
      <c r="AB56" s="89">
        <f t="shared" si="16"/>
        <v>0.5778406685</v>
      </c>
      <c r="AC56" s="89">
        <f t="shared" si="17"/>
        <v>0.169036565</v>
      </c>
      <c r="AD56" s="89">
        <f t="shared" si="18"/>
        <v>0.002172859188</v>
      </c>
      <c r="AE56" s="89">
        <f t="shared" si="19"/>
        <v>0.01202162129</v>
      </c>
      <c r="AF56" s="87"/>
      <c r="AG56" s="124"/>
      <c r="AH56" s="21">
        <v>53.0</v>
      </c>
      <c r="AI56" s="128">
        <f t="shared" si="20"/>
        <v>84406</v>
      </c>
      <c r="AJ56" s="182">
        <v>50353.0</v>
      </c>
      <c r="AK56" s="182">
        <v>34053.0</v>
      </c>
      <c r="AL56" s="197">
        <v>0.0</v>
      </c>
      <c r="AM56" s="128">
        <v>124903.0</v>
      </c>
      <c r="AN56" s="138">
        <v>65208.0</v>
      </c>
      <c r="AO56" s="128"/>
      <c r="AP56" s="138"/>
      <c r="AQ56" s="109">
        <f t="shared" si="21"/>
        <v>12.72524249</v>
      </c>
      <c r="AR56" s="198">
        <v>204169.0</v>
      </c>
      <c r="AS56" s="182">
        <v>133061.0</v>
      </c>
      <c r="AT56" s="182">
        <v>66269.0</v>
      </c>
      <c r="AU56" s="132">
        <f t="shared" si="37"/>
        <v>14.78960701</v>
      </c>
      <c r="AV56" s="128">
        <v>133459.0</v>
      </c>
      <c r="AW56" s="130">
        <v>73939.0</v>
      </c>
      <c r="AX56" s="132">
        <f t="shared" si="38"/>
        <v>10.66087798</v>
      </c>
      <c r="AY56" s="42">
        <v>709057.0</v>
      </c>
      <c r="AZ56" s="44">
        <v>128699.0</v>
      </c>
      <c r="BA56" s="44">
        <v>17992.0</v>
      </c>
      <c r="BB56" s="44">
        <v>443630.0</v>
      </c>
      <c r="BC56" s="44">
        <v>107252.0</v>
      </c>
      <c r="BD56" s="44">
        <v>1396.0</v>
      </c>
      <c r="BE56" s="71">
        <v>10088.0</v>
      </c>
      <c r="BF56" s="42">
        <v>521893.0</v>
      </c>
      <c r="BG56" s="44">
        <v>110400.0</v>
      </c>
      <c r="BH56" s="44">
        <v>14295.0</v>
      </c>
      <c r="BI56" s="44">
        <v>301571.0</v>
      </c>
      <c r="BJ56" s="44">
        <v>88219.0</v>
      </c>
      <c r="BK56" s="44">
        <v>1134.0</v>
      </c>
      <c r="BL56" s="71">
        <v>6274.0</v>
      </c>
      <c r="BM56" s="186"/>
      <c r="BN56" s="186"/>
      <c r="BO56" s="54"/>
      <c r="BP56" s="58"/>
      <c r="BQ56" s="58"/>
      <c r="BR56" s="58"/>
      <c r="BS56" s="58"/>
      <c r="BT56" s="58"/>
      <c r="BU56" s="58"/>
      <c r="BV56" s="58"/>
      <c r="BW56" s="58"/>
      <c r="BX56" s="44"/>
      <c r="BY56" s="58"/>
      <c r="BZ56" s="58"/>
      <c r="CA56" s="58"/>
      <c r="CB56" s="58"/>
      <c r="CC56" s="58"/>
      <c r="CD56" s="56"/>
      <c r="CE56" s="56"/>
      <c r="CF56" s="58"/>
      <c r="CG56" s="56"/>
      <c r="CH56" s="58"/>
      <c r="CI56" s="58"/>
      <c r="CJ56" s="56"/>
      <c r="CK56" s="56"/>
      <c r="CL56" s="56"/>
      <c r="CM56" s="56"/>
      <c r="CN56" s="56"/>
      <c r="CO56" s="56"/>
      <c r="CP56" s="56"/>
      <c r="CQ56" s="56"/>
      <c r="CR56" s="56"/>
      <c r="CS56" s="56"/>
      <c r="CT56" s="56"/>
      <c r="CU56" s="56"/>
      <c r="CV56" s="56"/>
      <c r="CW56" s="56"/>
      <c r="CX56" s="56"/>
      <c r="CY56" s="56"/>
    </row>
    <row r="57" ht="15.0" customHeight="1">
      <c r="A57" s="139" t="s">
        <v>909</v>
      </c>
      <c r="B57" s="140" t="s">
        <v>910</v>
      </c>
      <c r="C57" s="65" t="s">
        <v>762</v>
      </c>
      <c r="D57" s="67" t="s">
        <v>911</v>
      </c>
      <c r="E57" s="69" t="s">
        <v>912</v>
      </c>
      <c r="F57" s="71" t="s">
        <v>913</v>
      </c>
      <c r="G57" s="73">
        <v>1969.0</v>
      </c>
      <c r="H57" s="75" t="s">
        <v>110</v>
      </c>
      <c r="I57" s="73">
        <v>2014.0</v>
      </c>
      <c r="J57" s="87">
        <f t="shared" si="4"/>
        <v>0.5918724151</v>
      </c>
      <c r="K57" s="89">
        <f t="shared" si="5"/>
        <v>0.4081275849</v>
      </c>
      <c r="L57" s="42" t="str">
        <f t="shared" si="31"/>
        <v>D+</v>
      </c>
      <c r="M57" s="180">
        <f t="shared" si="32"/>
        <v>11.06084497</v>
      </c>
      <c r="N57" s="87">
        <f t="shared" si="6"/>
        <v>0.6223790938</v>
      </c>
      <c r="O57" s="89">
        <f t="shared" si="7"/>
        <v>0.3776209062</v>
      </c>
      <c r="P57" s="44" t="str">
        <f t="shared" si="33"/>
        <v>D+</v>
      </c>
      <c r="Q57" s="180">
        <f t="shared" si="34"/>
        <v>10.27339006</v>
      </c>
      <c r="R57" s="87">
        <f t="shared" si="8"/>
        <v>0.6553664417</v>
      </c>
      <c r="S57" s="89">
        <f t="shared" si="9"/>
        <v>0.3446335583</v>
      </c>
      <c r="T57" s="44" t="str">
        <f t="shared" si="35"/>
        <v>D+</v>
      </c>
      <c r="U57" s="180">
        <f t="shared" si="36"/>
        <v>11.84829988</v>
      </c>
      <c r="V57" s="87">
        <f t="shared" si="10"/>
        <v>0.5918724151</v>
      </c>
      <c r="W57" s="124">
        <f t="shared" si="11"/>
        <v>0.4081275849</v>
      </c>
      <c r="X57" s="87">
        <f t="shared" si="12"/>
        <v>0.5395579555</v>
      </c>
      <c r="Y57" s="124">
        <f t="shared" si="13"/>
        <v>0.4604420445</v>
      </c>
      <c r="Z57" s="87">
        <f t="shared" si="14"/>
        <v>0.7008617246</v>
      </c>
      <c r="AA57" s="89">
        <f t="shared" si="15"/>
        <v>0.02781380273</v>
      </c>
      <c r="AB57" s="89">
        <f t="shared" si="16"/>
        <v>0.1034615039</v>
      </c>
      <c r="AC57" s="89">
        <f t="shared" si="17"/>
        <v>0.1374571293</v>
      </c>
      <c r="AD57" s="89">
        <f t="shared" si="18"/>
        <v>0.001627721594</v>
      </c>
      <c r="AE57" s="89">
        <f t="shared" si="19"/>
        <v>0.02877811779</v>
      </c>
      <c r="AF57" s="87"/>
      <c r="AG57" s="124"/>
      <c r="AH57" s="21">
        <v>54.0</v>
      </c>
      <c r="AI57" s="128">
        <f t="shared" si="20"/>
        <v>183031</v>
      </c>
      <c r="AJ57" s="182">
        <v>108331.0</v>
      </c>
      <c r="AK57" s="182">
        <v>74700.0</v>
      </c>
      <c r="AL57" s="197">
        <v>0.0</v>
      </c>
      <c r="AM57" s="128">
        <v>171860.0</v>
      </c>
      <c r="AN57" s="138">
        <v>146660.0</v>
      </c>
      <c r="AO57" s="128"/>
      <c r="AP57" s="138"/>
      <c r="AQ57" s="109">
        <f t="shared" si="21"/>
        <v>11.06084497</v>
      </c>
      <c r="AR57" s="198">
        <v>346504.0</v>
      </c>
      <c r="AS57" s="182">
        <v>210010.0</v>
      </c>
      <c r="AT57" s="182">
        <v>127421.0</v>
      </c>
      <c r="AU57" s="132">
        <f t="shared" si="37"/>
        <v>10.27339006</v>
      </c>
      <c r="AV57" s="128">
        <v>229683.0</v>
      </c>
      <c r="AW57" s="130">
        <v>120782.0</v>
      </c>
      <c r="AX57" s="132">
        <f t="shared" si="38"/>
        <v>11.84829988</v>
      </c>
      <c r="AY57" s="42">
        <v>697199.0</v>
      </c>
      <c r="AZ57" s="44">
        <v>476364.0</v>
      </c>
      <c r="BA57" s="44">
        <v>19387.0</v>
      </c>
      <c r="BB57" s="44">
        <v>78838.0</v>
      </c>
      <c r="BC57" s="44">
        <v>94476.0</v>
      </c>
      <c r="BD57" s="44">
        <v>1101.0</v>
      </c>
      <c r="BE57" s="71">
        <v>27033.0</v>
      </c>
      <c r="BF57" s="42">
        <v>568279.0</v>
      </c>
      <c r="BG57" s="44">
        <v>398285.0</v>
      </c>
      <c r="BH57" s="44">
        <v>15806.0</v>
      </c>
      <c r="BI57" s="44">
        <v>58795.0</v>
      </c>
      <c r="BJ57" s="44">
        <v>78114.0</v>
      </c>
      <c r="BK57" s="44">
        <v>925.0</v>
      </c>
      <c r="BL57" s="71">
        <v>16354.0</v>
      </c>
      <c r="BM57" s="186"/>
      <c r="BN57" s="186"/>
      <c r="BO57" s="54"/>
      <c r="BP57" s="58"/>
      <c r="BQ57" s="58"/>
      <c r="BR57" s="58"/>
      <c r="BS57" s="58"/>
      <c r="BT57" s="58"/>
      <c r="BU57" s="58"/>
      <c r="BV57" s="58"/>
      <c r="BW57" s="58"/>
      <c r="BX57" s="44"/>
      <c r="BY57" s="58"/>
      <c r="BZ57" s="58"/>
      <c r="CA57" s="58"/>
      <c r="CB57" s="58"/>
      <c r="CC57" s="58"/>
      <c r="CD57" s="56"/>
      <c r="CE57" s="56"/>
      <c r="CF57" s="58"/>
      <c r="CG57" s="56"/>
      <c r="CH57" s="58"/>
      <c r="CI57" s="58"/>
      <c r="CJ57" s="56"/>
      <c r="CK57" s="56"/>
      <c r="CL57" s="56"/>
      <c r="CM57" s="56"/>
      <c r="CN57" s="56"/>
      <c r="CO57" s="56"/>
      <c r="CP57" s="56"/>
      <c r="CQ57" s="56"/>
      <c r="CR57" s="56"/>
      <c r="CS57" s="56"/>
      <c r="CT57" s="56"/>
      <c r="CU57" s="56"/>
      <c r="CV57" s="56"/>
      <c r="CW57" s="56"/>
      <c r="CX57" s="56"/>
      <c r="CY57" s="56"/>
    </row>
    <row r="58" ht="15.0" customHeight="1">
      <c r="A58" s="176" t="s">
        <v>914</v>
      </c>
      <c r="B58" s="178" t="s">
        <v>915</v>
      </c>
      <c r="C58" s="65" t="s">
        <v>916</v>
      </c>
      <c r="D58" s="67" t="s">
        <v>917</v>
      </c>
      <c r="E58" s="69" t="s">
        <v>918</v>
      </c>
      <c r="F58" s="71" t="s">
        <v>919</v>
      </c>
      <c r="G58" s="73">
        <v>1958.0</v>
      </c>
      <c r="H58" s="75" t="s">
        <v>110</v>
      </c>
      <c r="I58" s="73">
        <v>1992.0</v>
      </c>
      <c r="J58" s="78">
        <f t="shared" si="4"/>
        <v>1</v>
      </c>
      <c r="K58" s="82">
        <f t="shared" si="5"/>
        <v>0</v>
      </c>
      <c r="L58" s="42" t="str">
        <f t="shared" si="31"/>
        <v>D+</v>
      </c>
      <c r="M58" s="180">
        <f t="shared" si="32"/>
        <v>29.70292117</v>
      </c>
      <c r="N58" s="87">
        <f t="shared" si="6"/>
        <v>0.8543440827</v>
      </c>
      <c r="O58" s="89">
        <f t="shared" si="7"/>
        <v>0.1456559173</v>
      </c>
      <c r="P58" s="44" t="str">
        <f t="shared" si="33"/>
        <v>D+</v>
      </c>
      <c r="Q58" s="180">
        <f t="shared" si="34"/>
        <v>33.46988895</v>
      </c>
      <c r="R58" s="87">
        <f t="shared" si="8"/>
        <v>0.7962429768</v>
      </c>
      <c r="S58" s="89">
        <f t="shared" si="9"/>
        <v>0.2037570232</v>
      </c>
      <c r="T58" s="44" t="str">
        <f t="shared" si="35"/>
        <v>D+</v>
      </c>
      <c r="U58" s="180">
        <f t="shared" si="36"/>
        <v>25.93595338</v>
      </c>
      <c r="V58" s="78">
        <f t="shared" si="10"/>
        <v>1</v>
      </c>
      <c r="W58" s="80">
        <f t="shared" si="11"/>
        <v>0</v>
      </c>
      <c r="X58" s="87">
        <f t="shared" si="12"/>
        <v>0.8561561989</v>
      </c>
      <c r="Y58" s="124">
        <f t="shared" si="13"/>
        <v>0.1438438011</v>
      </c>
      <c r="Z58" s="87">
        <f t="shared" si="14"/>
        <v>0.109025474</v>
      </c>
      <c r="AA58" s="89">
        <f t="shared" si="15"/>
        <v>0.05053872784</v>
      </c>
      <c r="AB58" s="89">
        <f t="shared" si="16"/>
        <v>0.6052440992</v>
      </c>
      <c r="AC58" s="89">
        <f t="shared" si="17"/>
        <v>0.2206163187</v>
      </c>
      <c r="AD58" s="89">
        <f t="shared" si="18"/>
        <v>0.002076375807</v>
      </c>
      <c r="AE58" s="89">
        <f t="shared" si="19"/>
        <v>0.01249900441</v>
      </c>
      <c r="AF58" s="87"/>
      <c r="AG58" s="124"/>
      <c r="AH58" s="21">
        <v>55.0</v>
      </c>
      <c r="AI58" s="128">
        <f t="shared" si="20"/>
        <v>61607</v>
      </c>
      <c r="AJ58" s="182">
        <v>61607.0</v>
      </c>
      <c r="AK58" s="182">
        <v>0.0</v>
      </c>
      <c r="AL58" s="197">
        <v>0.0</v>
      </c>
      <c r="AM58" s="128">
        <v>120367.0</v>
      </c>
      <c r="AN58" s="138">
        <v>20223.0</v>
      </c>
      <c r="AO58" s="128"/>
      <c r="AP58" s="138"/>
      <c r="AQ58" s="109">
        <f t="shared" si="21"/>
        <v>29.70292117</v>
      </c>
      <c r="AR58" s="198">
        <v>153699.0</v>
      </c>
      <c r="AS58" s="182">
        <v>127510.0</v>
      </c>
      <c r="AT58" s="182">
        <v>21739.0</v>
      </c>
      <c r="AU58" s="132">
        <f t="shared" si="37"/>
        <v>33.46988895</v>
      </c>
      <c r="AV58" s="128">
        <v>108129.0</v>
      </c>
      <c r="AW58" s="130">
        <v>27670.0</v>
      </c>
      <c r="AX58" s="132">
        <f t="shared" si="38"/>
        <v>25.93595338</v>
      </c>
      <c r="AY58" s="42">
        <v>705324.0</v>
      </c>
      <c r="AZ58" s="44">
        <v>64935.0</v>
      </c>
      <c r="BA58" s="44">
        <v>31020.0</v>
      </c>
      <c r="BB58" s="44">
        <v>461664.0</v>
      </c>
      <c r="BC58" s="44">
        <v>137158.0</v>
      </c>
      <c r="BD58" s="44">
        <v>1362.0</v>
      </c>
      <c r="BE58" s="71">
        <v>9185.0</v>
      </c>
      <c r="BF58" s="42">
        <v>539883.0</v>
      </c>
      <c r="BG58" s="44">
        <v>58861.0</v>
      </c>
      <c r="BH58" s="44">
        <v>27285.0</v>
      </c>
      <c r="BI58" s="44">
        <v>326761.0</v>
      </c>
      <c r="BJ58" s="44">
        <v>119107.0</v>
      </c>
      <c r="BK58" s="44">
        <v>1121.0</v>
      </c>
      <c r="BL58" s="71">
        <v>6748.0</v>
      </c>
      <c r="BM58" s="186"/>
      <c r="BN58" s="186"/>
      <c r="BO58" s="54"/>
      <c r="BP58" s="58"/>
      <c r="BQ58" s="58"/>
      <c r="BR58" s="58"/>
      <c r="BS58" s="58"/>
      <c r="BT58" s="58"/>
      <c r="BU58" s="58"/>
      <c r="BV58" s="58"/>
      <c r="BW58" s="58"/>
      <c r="BX58" s="44"/>
      <c r="BY58" s="58"/>
      <c r="BZ58" s="58"/>
      <c r="CA58" s="58"/>
      <c r="CB58" s="58"/>
      <c r="CC58" s="58"/>
      <c r="CD58" s="56"/>
      <c r="CE58" s="56"/>
      <c r="CF58" s="58"/>
      <c r="CG58" s="56"/>
      <c r="CH58" s="58"/>
      <c r="CI58" s="58"/>
      <c r="CJ58" s="56"/>
      <c r="CK58" s="56"/>
      <c r="CL58" s="56"/>
      <c r="CM58" s="56"/>
      <c r="CN58" s="56"/>
      <c r="CO58" s="56"/>
      <c r="CP58" s="56"/>
      <c r="CQ58" s="56"/>
      <c r="CR58" s="56"/>
      <c r="CS58" s="56"/>
      <c r="CT58" s="56"/>
      <c r="CU58" s="56"/>
      <c r="CV58" s="56"/>
      <c r="CW58" s="56"/>
      <c r="CX58" s="56"/>
      <c r="CY58" s="56"/>
    </row>
    <row r="59" ht="15.0" customHeight="1">
      <c r="A59" s="139" t="s">
        <v>920</v>
      </c>
      <c r="B59" s="140" t="s">
        <v>921</v>
      </c>
      <c r="C59" s="65" t="s">
        <v>922</v>
      </c>
      <c r="D59" s="67" t="s">
        <v>923</v>
      </c>
      <c r="E59" s="69" t="s">
        <v>924</v>
      </c>
      <c r="F59" s="71" t="s">
        <v>925</v>
      </c>
      <c r="G59" s="73">
        <v>1965.0</v>
      </c>
      <c r="H59" s="75" t="s">
        <v>110</v>
      </c>
      <c r="I59" s="73">
        <v>2014.0</v>
      </c>
      <c r="J59" s="78">
        <f t="shared" si="4"/>
        <v>1</v>
      </c>
      <c r="K59" s="82">
        <f t="shared" si="5"/>
        <v>0</v>
      </c>
      <c r="L59" s="42" t="str">
        <f t="shared" si="31"/>
        <v>D+</v>
      </c>
      <c r="M59" s="180">
        <f t="shared" si="32"/>
        <v>14.78479272</v>
      </c>
      <c r="N59" s="87">
        <f t="shared" si="6"/>
        <v>0.6879544995</v>
      </c>
      <c r="O59" s="89">
        <f t="shared" si="7"/>
        <v>0.3120455005</v>
      </c>
      <c r="P59" s="44" t="str">
        <f t="shared" si="33"/>
        <v>D+</v>
      </c>
      <c r="Q59" s="180">
        <f t="shared" si="34"/>
        <v>16.83093064</v>
      </c>
      <c r="R59" s="87">
        <f t="shared" si="8"/>
        <v>0.6642699908</v>
      </c>
      <c r="S59" s="89">
        <f t="shared" si="9"/>
        <v>0.3357300092</v>
      </c>
      <c r="T59" s="44" t="str">
        <f t="shared" si="35"/>
        <v>D+</v>
      </c>
      <c r="U59" s="180">
        <f t="shared" si="36"/>
        <v>12.73865479</v>
      </c>
      <c r="V59" s="78">
        <f t="shared" si="10"/>
        <v>1</v>
      </c>
      <c r="W59" s="80">
        <f t="shared" si="11"/>
        <v>0</v>
      </c>
      <c r="X59" s="78">
        <f t="shared" si="12"/>
        <v>1</v>
      </c>
      <c r="Y59" s="80">
        <f t="shared" si="13"/>
        <v>0</v>
      </c>
      <c r="Z59" s="87">
        <f t="shared" si="14"/>
        <v>0.1909562349</v>
      </c>
      <c r="AA59" s="89">
        <f t="shared" si="15"/>
        <v>0.07180576318</v>
      </c>
      <c r="AB59" s="89">
        <f t="shared" si="16"/>
        <v>0.649649982</v>
      </c>
      <c r="AC59" s="89">
        <f t="shared" si="17"/>
        <v>0.07199958761</v>
      </c>
      <c r="AD59" s="89">
        <f t="shared" si="18"/>
        <v>0.002734161555</v>
      </c>
      <c r="AE59" s="89">
        <f t="shared" si="19"/>
        <v>0.01285427084</v>
      </c>
      <c r="AF59" s="78"/>
      <c r="AG59" s="80"/>
      <c r="AH59" s="21">
        <v>56.0</v>
      </c>
      <c r="AI59" s="128">
        <f t="shared" si="20"/>
        <v>62255</v>
      </c>
      <c r="AJ59" s="182">
        <v>62255.0</v>
      </c>
      <c r="AK59" s="75">
        <v>0.0</v>
      </c>
      <c r="AL59" s="197">
        <v>0.0</v>
      </c>
      <c r="AM59" s="42">
        <v>142680.0</v>
      </c>
      <c r="AN59" s="71">
        <v>0.0</v>
      </c>
      <c r="AO59" s="42"/>
      <c r="AP59" s="71"/>
      <c r="AQ59" s="109">
        <f t="shared" si="21"/>
        <v>14.78479272</v>
      </c>
      <c r="AR59" s="198">
        <v>161732.0</v>
      </c>
      <c r="AS59" s="182">
        <v>108983.0</v>
      </c>
      <c r="AT59" s="182">
        <v>49433.0</v>
      </c>
      <c r="AU59" s="132">
        <f t="shared" si="37"/>
        <v>16.83093064</v>
      </c>
      <c r="AV59" s="128">
        <v>106523.0</v>
      </c>
      <c r="AW59" s="130">
        <v>53838.0</v>
      </c>
      <c r="AX59" s="132">
        <f t="shared" si="38"/>
        <v>12.73865479</v>
      </c>
      <c r="AY59" s="42">
        <v>699719.0</v>
      </c>
      <c r="AZ59" s="44">
        <v>110455.0</v>
      </c>
      <c r="BA59" s="44">
        <v>46303.0</v>
      </c>
      <c r="BB59" s="44">
        <v>487449.0</v>
      </c>
      <c r="BC59" s="44">
        <v>43584.0</v>
      </c>
      <c r="BD59" s="44">
        <v>1692.0</v>
      </c>
      <c r="BE59" s="71">
        <v>10236.0</v>
      </c>
      <c r="BF59" s="42">
        <v>484975.0</v>
      </c>
      <c r="BG59" s="44">
        <v>92609.0</v>
      </c>
      <c r="BH59" s="44">
        <v>34824.0</v>
      </c>
      <c r="BI59" s="44">
        <v>315064.0</v>
      </c>
      <c r="BJ59" s="44">
        <v>34918.0</v>
      </c>
      <c r="BK59" s="44">
        <v>1326.0</v>
      </c>
      <c r="BL59" s="71">
        <v>6234.0</v>
      </c>
      <c r="BM59" s="186"/>
      <c r="BN59" s="186"/>
      <c r="BO59" s="54"/>
      <c r="BP59" s="58"/>
      <c r="BQ59" s="58"/>
      <c r="BR59" s="58"/>
      <c r="BS59" s="58"/>
      <c r="BT59" s="58"/>
      <c r="BU59" s="58"/>
      <c r="BV59" s="58"/>
      <c r="BW59" s="58"/>
      <c r="BX59" s="44"/>
      <c r="BY59" s="58"/>
      <c r="BZ59" s="58"/>
      <c r="CA59" s="58"/>
      <c r="CB59" s="58"/>
      <c r="CC59" s="58"/>
      <c r="CD59" s="56"/>
      <c r="CE59" s="56"/>
      <c r="CF59" s="58"/>
      <c r="CG59" s="56"/>
      <c r="CH59" s="58"/>
      <c r="CI59" s="58"/>
      <c r="CJ59" s="56"/>
      <c r="CK59" s="56"/>
      <c r="CL59" s="56"/>
      <c r="CM59" s="56"/>
      <c r="CN59" s="56"/>
      <c r="CO59" s="56"/>
      <c r="CP59" s="56"/>
      <c r="CQ59" s="56"/>
      <c r="CR59" s="56"/>
      <c r="CS59" s="56"/>
      <c r="CT59" s="56"/>
      <c r="CU59" s="56"/>
      <c r="CV59" s="56"/>
      <c r="CW59" s="56"/>
      <c r="CX59" s="56"/>
      <c r="CY59" s="56"/>
    </row>
    <row r="60" ht="15.0" customHeight="1">
      <c r="A60" s="176" t="s">
        <v>926</v>
      </c>
      <c r="B60" s="178" t="s">
        <v>927</v>
      </c>
      <c r="C60" s="65" t="s">
        <v>928</v>
      </c>
      <c r="D60" s="67" t="s">
        <v>929</v>
      </c>
      <c r="E60" s="69" t="s">
        <v>930</v>
      </c>
      <c r="F60" s="71" t="s">
        <v>931</v>
      </c>
      <c r="G60" s="73">
        <v>1972.0</v>
      </c>
      <c r="H60" s="75" t="s">
        <v>932</v>
      </c>
      <c r="I60" s="73">
        <v>2012.0</v>
      </c>
      <c r="J60" s="87">
        <f t="shared" si="4"/>
        <v>0.5418409262</v>
      </c>
      <c r="K60" s="89">
        <f t="shared" si="5"/>
        <v>0.4581590738</v>
      </c>
      <c r="L60" s="42" t="str">
        <f t="shared" si="31"/>
        <v>R+</v>
      </c>
      <c r="M60" s="91">
        <f t="shared" si="32"/>
        <v>1.09813002</v>
      </c>
      <c r="N60" s="87">
        <f t="shared" si="6"/>
        <v>0.516162051</v>
      </c>
      <c r="O60" s="89">
        <f t="shared" si="7"/>
        <v>0.483837949</v>
      </c>
      <c r="P60" s="44" t="str">
        <f t="shared" si="33"/>
        <v>R+</v>
      </c>
      <c r="Q60" s="91">
        <f t="shared" si="34"/>
        <v>0.3483142185</v>
      </c>
      <c r="R60" s="87">
        <f t="shared" si="8"/>
        <v>0.5184039847</v>
      </c>
      <c r="S60" s="89">
        <f t="shared" si="9"/>
        <v>0.4815960153</v>
      </c>
      <c r="T60" s="44" t="str">
        <f t="shared" si="35"/>
        <v>R+</v>
      </c>
      <c r="U60" s="91">
        <f t="shared" si="36"/>
        <v>1.847945821</v>
      </c>
      <c r="V60" s="87">
        <f t="shared" si="10"/>
        <v>0.5418409262</v>
      </c>
      <c r="W60" s="124">
        <f t="shared" si="11"/>
        <v>0.4581590738</v>
      </c>
      <c r="X60" s="87">
        <f t="shared" si="12"/>
        <v>0.5293933949</v>
      </c>
      <c r="Y60" s="124">
        <f t="shared" si="13"/>
        <v>0.4706066051</v>
      </c>
      <c r="Z60" s="87">
        <f t="shared" si="14"/>
        <v>0.5190463324</v>
      </c>
      <c r="AA60" s="89">
        <f t="shared" si="15"/>
        <v>0.03505736224</v>
      </c>
      <c r="AB60" s="89">
        <f t="shared" si="16"/>
        <v>0.3945874269</v>
      </c>
      <c r="AC60" s="89">
        <f t="shared" si="17"/>
        <v>0.03110227092</v>
      </c>
      <c r="AD60" s="89">
        <f t="shared" si="18"/>
        <v>0.006976980372</v>
      </c>
      <c r="AE60" s="89">
        <f t="shared" si="19"/>
        <v>0.01322962716</v>
      </c>
      <c r="AF60" s="87"/>
      <c r="AG60" s="124"/>
      <c r="AH60" s="21">
        <v>57.0</v>
      </c>
      <c r="AI60" s="128">
        <f t="shared" si="20"/>
        <v>134139</v>
      </c>
      <c r="AJ60" s="182">
        <v>72682.0</v>
      </c>
      <c r="AK60" s="182">
        <v>61457.0</v>
      </c>
      <c r="AL60" s="197">
        <v>0.0</v>
      </c>
      <c r="AM60" s="128">
        <v>110189.0</v>
      </c>
      <c r="AN60" s="138">
        <v>97953.0</v>
      </c>
      <c r="AO60" s="128"/>
      <c r="AP60" s="138"/>
      <c r="AQ60" s="109">
        <f t="shared" si="21"/>
        <v>-1.09813002</v>
      </c>
      <c r="AR60" s="198">
        <v>212939.0</v>
      </c>
      <c r="AS60" s="182">
        <v>107914.0</v>
      </c>
      <c r="AT60" s="182">
        <v>101156.0</v>
      </c>
      <c r="AU60" s="132">
        <f t="shared" si="37"/>
        <v>-0.3483142185</v>
      </c>
      <c r="AV60" s="128">
        <v>106785.0</v>
      </c>
      <c r="AW60" s="130">
        <v>99203.0</v>
      </c>
      <c r="AX60" s="132">
        <f t="shared" si="38"/>
        <v>-1.847945821</v>
      </c>
      <c r="AY60" s="42">
        <v>700371.0</v>
      </c>
      <c r="AZ60" s="44">
        <v>310748.0</v>
      </c>
      <c r="BA60" s="44">
        <v>25061.0</v>
      </c>
      <c r="BB60" s="44">
        <v>326871.0</v>
      </c>
      <c r="BC60" s="44">
        <v>20622.0</v>
      </c>
      <c r="BD60" s="44">
        <v>5052.0</v>
      </c>
      <c r="BE60" s="71">
        <v>12017.0</v>
      </c>
      <c r="BF60" s="42">
        <v>521859.0</v>
      </c>
      <c r="BG60" s="44">
        <v>270869.0</v>
      </c>
      <c r="BH60" s="44">
        <v>18295.0</v>
      </c>
      <c r="BI60" s="44">
        <v>205919.0</v>
      </c>
      <c r="BJ60" s="44">
        <v>16231.0</v>
      </c>
      <c r="BK60" s="44">
        <v>3641.0</v>
      </c>
      <c r="BL60" s="71">
        <v>6904.0</v>
      </c>
      <c r="BM60" s="186"/>
      <c r="BN60" s="186"/>
      <c r="BO60" s="54"/>
      <c r="BP60" s="58"/>
      <c r="BQ60" s="58"/>
      <c r="BR60" s="58"/>
      <c r="BS60" s="58"/>
      <c r="BT60" s="58"/>
      <c r="BU60" s="58"/>
      <c r="BV60" s="58"/>
      <c r="BW60" s="58"/>
      <c r="BX60" s="44"/>
      <c r="BY60" s="58"/>
      <c r="BZ60" s="58"/>
      <c r="CA60" s="58"/>
      <c r="CB60" s="58"/>
      <c r="CC60" s="58"/>
      <c r="CD60" s="56"/>
      <c r="CE60" s="56"/>
      <c r="CF60" s="58"/>
      <c r="CG60" s="56"/>
      <c r="CH60" s="58"/>
      <c r="CI60" s="58"/>
      <c r="CJ60" s="56"/>
      <c r="CK60" s="56"/>
      <c r="CL60" s="56"/>
      <c r="CM60" s="56"/>
      <c r="CN60" s="56"/>
      <c r="CO60" s="56"/>
      <c r="CP60" s="56"/>
      <c r="CQ60" s="56"/>
      <c r="CR60" s="56"/>
      <c r="CS60" s="56"/>
      <c r="CT60" s="56"/>
      <c r="CU60" s="56"/>
      <c r="CV60" s="56"/>
      <c r="CW60" s="56"/>
      <c r="CX60" s="56"/>
      <c r="CY60" s="56"/>
    </row>
    <row r="61" ht="15.0" customHeight="1">
      <c r="A61" s="139" t="s">
        <v>933</v>
      </c>
      <c r="B61" s="140" t="s">
        <v>934</v>
      </c>
      <c r="C61" s="65" t="s">
        <v>935</v>
      </c>
      <c r="D61" s="67" t="s">
        <v>936</v>
      </c>
      <c r="E61" s="69" t="s">
        <v>937</v>
      </c>
      <c r="F61" s="71" t="s">
        <v>938</v>
      </c>
      <c r="G61" s="73">
        <v>1953.0</v>
      </c>
      <c r="H61" s="75" t="s">
        <v>103</v>
      </c>
      <c r="I61" s="73">
        <v>2010.0</v>
      </c>
      <c r="J61" s="87">
        <f t="shared" si="4"/>
        <v>0.8428133545</v>
      </c>
      <c r="K61" s="89">
        <f t="shared" si="5"/>
        <v>0.1571866455</v>
      </c>
      <c r="L61" s="42" t="str">
        <f t="shared" si="31"/>
        <v>D+</v>
      </c>
      <c r="M61" s="180">
        <f t="shared" si="32"/>
        <v>33.84634036</v>
      </c>
      <c r="N61" s="87">
        <f t="shared" si="6"/>
        <v>0.8697092741</v>
      </c>
      <c r="O61" s="89">
        <f t="shared" si="7"/>
        <v>0.1302907259</v>
      </c>
      <c r="P61" s="44" t="str">
        <f t="shared" si="33"/>
        <v>D+</v>
      </c>
      <c r="Q61" s="180">
        <f t="shared" si="34"/>
        <v>35.0064081</v>
      </c>
      <c r="R61" s="87">
        <f t="shared" si="8"/>
        <v>0.8637461692</v>
      </c>
      <c r="S61" s="89">
        <f t="shared" si="9"/>
        <v>0.1362538308</v>
      </c>
      <c r="T61" s="44" t="str">
        <f t="shared" si="35"/>
        <v>D+</v>
      </c>
      <c r="U61" s="180">
        <f t="shared" si="36"/>
        <v>32.68627263</v>
      </c>
      <c r="V61" s="87">
        <f t="shared" si="10"/>
        <v>0.8428133545</v>
      </c>
      <c r="W61" s="124">
        <f t="shared" si="11"/>
        <v>0.1571866455</v>
      </c>
      <c r="X61" s="87">
        <f t="shared" si="12"/>
        <v>0.8641748059</v>
      </c>
      <c r="Y61" s="124">
        <f t="shared" si="13"/>
        <v>0.1358251941</v>
      </c>
      <c r="Z61" s="87">
        <f t="shared" si="14"/>
        <v>0.272387156</v>
      </c>
      <c r="AA61" s="89">
        <f t="shared" si="15"/>
        <v>0.2482206309</v>
      </c>
      <c r="AB61" s="89">
        <f t="shared" si="16"/>
        <v>0.3433432257</v>
      </c>
      <c r="AC61" s="89">
        <f t="shared" si="17"/>
        <v>0.1062958398</v>
      </c>
      <c r="AD61" s="89">
        <f t="shared" si="18"/>
        <v>0.001720629114</v>
      </c>
      <c r="AE61" s="89">
        <f t="shared" si="19"/>
        <v>0.02803251844</v>
      </c>
      <c r="AF61" s="87"/>
      <c r="AG61" s="124"/>
      <c r="AH61" s="21">
        <v>58.0</v>
      </c>
      <c r="AI61" s="128">
        <f t="shared" si="20"/>
        <v>114838</v>
      </c>
      <c r="AJ61" s="182">
        <v>96787.0</v>
      </c>
      <c r="AK61" s="182">
        <v>18051.0</v>
      </c>
      <c r="AL61" s="197">
        <v>0.0</v>
      </c>
      <c r="AM61" s="128">
        <v>207039.0</v>
      </c>
      <c r="AN61" s="138">
        <v>32541.0</v>
      </c>
      <c r="AO61" s="128"/>
      <c r="AP61" s="138"/>
      <c r="AQ61" s="109">
        <f t="shared" si="21"/>
        <v>33.84634036</v>
      </c>
      <c r="AR61" s="198">
        <v>261858.0</v>
      </c>
      <c r="AS61" s="182">
        <v>222329.0</v>
      </c>
      <c r="AT61" s="182">
        <v>33307.0</v>
      </c>
      <c r="AU61" s="132">
        <f t="shared" si="37"/>
        <v>35.0064081</v>
      </c>
      <c r="AV61" s="128">
        <v>220967.0</v>
      </c>
      <c r="AW61" s="130">
        <v>34857.0</v>
      </c>
      <c r="AX61" s="132">
        <f t="shared" si="38"/>
        <v>32.68627263</v>
      </c>
      <c r="AY61" s="42">
        <v>705221.0</v>
      </c>
      <c r="AZ61" s="44">
        <v>172925.0</v>
      </c>
      <c r="BA61" s="44">
        <v>172513.0</v>
      </c>
      <c r="BB61" s="44">
        <v>271274.0</v>
      </c>
      <c r="BC61" s="44">
        <v>65280.0</v>
      </c>
      <c r="BD61" s="44">
        <v>1174.0</v>
      </c>
      <c r="BE61" s="71">
        <v>22055.0</v>
      </c>
      <c r="BF61" s="42">
        <v>553286.0</v>
      </c>
      <c r="BG61" s="44">
        <v>150708.0</v>
      </c>
      <c r="BH61" s="44">
        <v>137337.0</v>
      </c>
      <c r="BI61" s="44">
        <v>189967.0</v>
      </c>
      <c r="BJ61" s="44">
        <v>58812.0</v>
      </c>
      <c r="BK61" s="44">
        <v>952.0</v>
      </c>
      <c r="BL61" s="71">
        <v>15510.0</v>
      </c>
      <c r="BM61" s="186"/>
      <c r="BN61" s="186"/>
      <c r="BO61" s="54"/>
      <c r="BP61" s="58"/>
      <c r="BQ61" s="58"/>
      <c r="BR61" s="58"/>
      <c r="BS61" s="58"/>
      <c r="BT61" s="58"/>
      <c r="BU61" s="58"/>
      <c r="BV61" s="58"/>
      <c r="BW61" s="58"/>
      <c r="BX61" s="44"/>
      <c r="BY61" s="58"/>
      <c r="BZ61" s="58"/>
      <c r="CA61" s="58"/>
      <c r="CB61" s="58"/>
      <c r="CC61" s="58"/>
      <c r="CD61" s="56"/>
      <c r="CE61" s="56"/>
      <c r="CF61" s="58"/>
      <c r="CG61" s="56"/>
      <c r="CH61" s="58"/>
      <c r="CI61" s="130"/>
      <c r="CJ61" s="56"/>
      <c r="CK61" s="56"/>
      <c r="CL61" s="56"/>
      <c r="CM61" s="56"/>
      <c r="CN61" s="56"/>
      <c r="CO61" s="56"/>
      <c r="CP61" s="56"/>
      <c r="CQ61" s="56"/>
      <c r="CR61" s="56"/>
      <c r="CS61" s="56"/>
      <c r="CT61" s="56"/>
      <c r="CU61" s="56"/>
      <c r="CV61" s="56"/>
      <c r="CW61" s="56"/>
      <c r="CX61" s="56"/>
      <c r="CY61" s="56"/>
    </row>
    <row r="62" ht="15.0" customHeight="1">
      <c r="A62" s="176" t="s">
        <v>939</v>
      </c>
      <c r="B62" s="178" t="s">
        <v>940</v>
      </c>
      <c r="C62" s="65" t="s">
        <v>941</v>
      </c>
      <c r="D62" s="67" t="s">
        <v>942</v>
      </c>
      <c r="E62" s="69" t="s">
        <v>943</v>
      </c>
      <c r="F62" s="71" t="s">
        <v>944</v>
      </c>
      <c r="G62" s="73">
        <v>1969.0</v>
      </c>
      <c r="H62" s="75" t="s">
        <v>110</v>
      </c>
      <c r="I62" s="73">
        <v>2002.0</v>
      </c>
      <c r="J62" s="87">
        <f t="shared" si="4"/>
        <v>0.5909017059</v>
      </c>
      <c r="K62" s="89">
        <f t="shared" si="5"/>
        <v>0.4090982941</v>
      </c>
      <c r="L62" s="42" t="str">
        <f t="shared" si="31"/>
        <v>D+</v>
      </c>
      <c r="M62" s="180">
        <f t="shared" si="32"/>
        <v>12.22394781</v>
      </c>
      <c r="N62" s="87">
        <f t="shared" si="6"/>
        <v>0.6630817042</v>
      </c>
      <c r="O62" s="89">
        <f t="shared" si="7"/>
        <v>0.3369182958</v>
      </c>
      <c r="P62" s="44" t="str">
        <f t="shared" si="33"/>
        <v>D+</v>
      </c>
      <c r="Q62" s="180">
        <f t="shared" si="34"/>
        <v>14.34365111</v>
      </c>
      <c r="R62" s="87">
        <f t="shared" si="8"/>
        <v>0.637925888</v>
      </c>
      <c r="S62" s="89">
        <f t="shared" si="9"/>
        <v>0.362074112</v>
      </c>
      <c r="T62" s="44" t="str">
        <f t="shared" si="35"/>
        <v>D+</v>
      </c>
      <c r="U62" s="180">
        <f t="shared" si="36"/>
        <v>10.10424451</v>
      </c>
      <c r="V62" s="87">
        <f t="shared" si="10"/>
        <v>0.5909017059</v>
      </c>
      <c r="W62" s="124">
        <f t="shared" si="11"/>
        <v>0.4090982941</v>
      </c>
      <c r="X62" s="87">
        <f t="shared" si="12"/>
        <v>0.6754476096</v>
      </c>
      <c r="Y62" s="124">
        <f t="shared" si="13"/>
        <v>0.3245523904</v>
      </c>
      <c r="Z62" s="87">
        <f t="shared" si="14"/>
        <v>0.2194854614</v>
      </c>
      <c r="AA62" s="89">
        <f t="shared" si="15"/>
        <v>0.03527600531</v>
      </c>
      <c r="AB62" s="89">
        <f t="shared" si="16"/>
        <v>0.5723713896</v>
      </c>
      <c r="AC62" s="89">
        <f t="shared" si="17"/>
        <v>0.1574735904</v>
      </c>
      <c r="AD62" s="89">
        <f t="shared" si="18"/>
        <v>0.002651122709</v>
      </c>
      <c r="AE62" s="89">
        <f t="shared" si="19"/>
        <v>0.01274243055</v>
      </c>
      <c r="AF62" s="87"/>
      <c r="AG62" s="124"/>
      <c r="AH62" s="21">
        <v>59.0</v>
      </c>
      <c r="AI62" s="128">
        <f t="shared" si="20"/>
        <v>98480</v>
      </c>
      <c r="AJ62" s="182">
        <v>58192.0</v>
      </c>
      <c r="AK62" s="182">
        <v>40288.0</v>
      </c>
      <c r="AL62" s="197">
        <v>0.0</v>
      </c>
      <c r="AM62" s="128">
        <v>145280.0</v>
      </c>
      <c r="AN62" s="138">
        <v>69807.0</v>
      </c>
      <c r="AO62" s="128"/>
      <c r="AP62" s="138"/>
      <c r="AQ62" s="109">
        <f t="shared" si="21"/>
        <v>12.22394781</v>
      </c>
      <c r="AR62" s="198">
        <v>229875.0</v>
      </c>
      <c r="AS62" s="182">
        <v>149141.0</v>
      </c>
      <c r="AT62" s="182">
        <v>75780.0</v>
      </c>
      <c r="AU62" s="132">
        <f t="shared" si="37"/>
        <v>14.34365111</v>
      </c>
      <c r="AV62" s="128">
        <v>149600.0</v>
      </c>
      <c r="AW62" s="130">
        <v>84910.0</v>
      </c>
      <c r="AX62" s="132">
        <f t="shared" si="38"/>
        <v>10.10424451</v>
      </c>
      <c r="AY62" s="42">
        <v>695463.0</v>
      </c>
      <c r="AZ62" s="44">
        <v>131697.0</v>
      </c>
      <c r="BA62" s="44">
        <v>24637.0</v>
      </c>
      <c r="BB62" s="44">
        <v>427083.0</v>
      </c>
      <c r="BC62" s="44">
        <v>99713.0</v>
      </c>
      <c r="BD62" s="44">
        <v>1649.0</v>
      </c>
      <c r="BE62" s="71">
        <v>10684.0</v>
      </c>
      <c r="BF62" s="42">
        <v>516385.0</v>
      </c>
      <c r="BG62" s="44">
        <v>113339.0</v>
      </c>
      <c r="BH62" s="44">
        <v>18216.0</v>
      </c>
      <c r="BI62" s="44">
        <v>295564.0</v>
      </c>
      <c r="BJ62" s="44">
        <v>81317.0</v>
      </c>
      <c r="BK62" s="44">
        <v>1369.0</v>
      </c>
      <c r="BL62" s="71">
        <v>6580.0</v>
      </c>
      <c r="BM62" s="186"/>
      <c r="BN62" s="186"/>
      <c r="BO62" s="54"/>
      <c r="BP62" s="58"/>
      <c r="BQ62" s="58"/>
      <c r="BR62" s="58"/>
      <c r="BS62" s="58"/>
      <c r="BT62" s="58"/>
      <c r="BU62" s="58"/>
      <c r="BV62" s="58"/>
      <c r="BW62" s="58"/>
      <c r="BX62" s="44"/>
      <c r="BY62" s="58"/>
      <c r="BZ62" s="58"/>
      <c r="CA62" s="58"/>
      <c r="CB62" s="58"/>
      <c r="CC62" s="58"/>
      <c r="CD62" s="56"/>
      <c r="CE62" s="56"/>
      <c r="CF62" s="58"/>
      <c r="CG62" s="56"/>
      <c r="CH62" s="58"/>
      <c r="CI62" s="130"/>
      <c r="CJ62" s="56"/>
      <c r="CK62" s="56"/>
      <c r="CL62" s="56"/>
      <c r="CM62" s="56"/>
      <c r="CN62" s="56"/>
      <c r="CO62" s="56"/>
      <c r="CP62" s="56"/>
      <c r="CQ62" s="56"/>
      <c r="CR62" s="56"/>
      <c r="CS62" s="56"/>
      <c r="CT62" s="56"/>
      <c r="CU62" s="56"/>
      <c r="CV62" s="56"/>
      <c r="CW62" s="56"/>
      <c r="CX62" s="56"/>
      <c r="CY62" s="56"/>
    </row>
    <row r="63" ht="15.0" customHeight="1">
      <c r="A63" s="139" t="s">
        <v>945</v>
      </c>
      <c r="B63" s="140" t="s">
        <v>946</v>
      </c>
      <c r="C63" s="72" t="s">
        <v>113</v>
      </c>
      <c r="D63" s="74" t="s">
        <v>947</v>
      </c>
      <c r="E63" s="69" t="s">
        <v>948</v>
      </c>
      <c r="F63" s="71" t="s">
        <v>949</v>
      </c>
      <c r="G63" s="73">
        <v>1951.0</v>
      </c>
      <c r="H63" s="75" t="s">
        <v>110</v>
      </c>
      <c r="I63" s="73">
        <v>1992.0</v>
      </c>
      <c r="J63" s="87">
        <f t="shared" si="4"/>
        <v>0.3145505723</v>
      </c>
      <c r="K63" s="89">
        <f t="shared" si="5"/>
        <v>0.6854494277</v>
      </c>
      <c r="L63" s="42" t="str">
        <f t="shared" si="31"/>
        <v>R+</v>
      </c>
      <c r="M63" s="91">
        <f t="shared" si="32"/>
        <v>4.354097217</v>
      </c>
      <c r="N63" s="87">
        <f t="shared" si="6"/>
        <v>0.4813185961</v>
      </c>
      <c r="O63" s="89">
        <f t="shared" si="7"/>
        <v>0.5186814039</v>
      </c>
      <c r="P63" s="44" t="str">
        <f t="shared" si="33"/>
        <v>R+</v>
      </c>
      <c r="Q63" s="91">
        <f t="shared" si="34"/>
        <v>3.832659709</v>
      </c>
      <c r="R63" s="87">
        <f t="shared" si="8"/>
        <v>0.4881280957</v>
      </c>
      <c r="S63" s="89">
        <f t="shared" si="9"/>
        <v>0.5118719043</v>
      </c>
      <c r="T63" s="44" t="str">
        <f t="shared" si="35"/>
        <v>R+</v>
      </c>
      <c r="U63" s="91">
        <f t="shared" si="36"/>
        <v>4.875534725</v>
      </c>
      <c r="V63" s="87">
        <f t="shared" si="10"/>
        <v>0.3145505723</v>
      </c>
      <c r="W63" s="124">
        <f t="shared" si="11"/>
        <v>0.6854494277</v>
      </c>
      <c r="X63" s="87">
        <f t="shared" si="12"/>
        <v>0.4221187695</v>
      </c>
      <c r="Y63" s="124">
        <f t="shared" si="13"/>
        <v>0.5778812305</v>
      </c>
      <c r="Z63" s="87">
        <f t="shared" si="14"/>
        <v>0.3735192242</v>
      </c>
      <c r="AA63" s="89">
        <f t="shared" si="15"/>
        <v>0.02359253271</v>
      </c>
      <c r="AB63" s="89">
        <f t="shared" si="16"/>
        <v>0.285462296</v>
      </c>
      <c r="AC63" s="89">
        <f t="shared" si="17"/>
        <v>0.297817328</v>
      </c>
      <c r="AD63" s="89">
        <f t="shared" si="18"/>
        <v>0.001920344343</v>
      </c>
      <c r="AE63" s="89">
        <f t="shared" si="19"/>
        <v>0.01768827478</v>
      </c>
      <c r="AF63" s="87"/>
      <c r="AG63" s="124"/>
      <c r="AH63" s="21">
        <v>60.0</v>
      </c>
      <c r="AI63" s="128">
        <f t="shared" si="20"/>
        <v>133225</v>
      </c>
      <c r="AJ63" s="182">
        <v>41906.0</v>
      </c>
      <c r="AK63" s="182">
        <v>91319.0</v>
      </c>
      <c r="AL63" s="197">
        <v>0.0</v>
      </c>
      <c r="AM63" s="128">
        <v>106360.0</v>
      </c>
      <c r="AN63" s="138">
        <v>145607.0</v>
      </c>
      <c r="AO63" s="128"/>
      <c r="AP63" s="138"/>
      <c r="AQ63" s="109">
        <f t="shared" si="21"/>
        <v>-4.354097217</v>
      </c>
      <c r="AR63" s="198">
        <v>263530.0</v>
      </c>
      <c r="AS63" s="182">
        <v>124108.0</v>
      </c>
      <c r="AT63" s="182">
        <v>133742.0</v>
      </c>
      <c r="AU63" s="132">
        <f t="shared" si="37"/>
        <v>-3.832659709</v>
      </c>
      <c r="AV63" s="128">
        <v>129989.0</v>
      </c>
      <c r="AW63" s="130">
        <v>136312.0</v>
      </c>
      <c r="AX63" s="132">
        <f t="shared" si="38"/>
        <v>-4.875534725</v>
      </c>
      <c r="AY63" s="42">
        <v>696460.0</v>
      </c>
      <c r="AZ63" s="44">
        <v>239399.0</v>
      </c>
      <c r="BA63" s="44">
        <v>15997.0</v>
      </c>
      <c r="BB63" s="44">
        <v>224194.0</v>
      </c>
      <c r="BC63" s="44">
        <v>199446.0</v>
      </c>
      <c r="BD63" s="44">
        <v>1257.0</v>
      </c>
      <c r="BE63" s="71">
        <v>16167.0</v>
      </c>
      <c r="BF63" s="42">
        <v>530634.0</v>
      </c>
      <c r="BG63" s="44">
        <v>198202.0</v>
      </c>
      <c r="BH63" s="44">
        <v>12519.0</v>
      </c>
      <c r="BI63" s="44">
        <v>151476.0</v>
      </c>
      <c r="BJ63" s="44">
        <v>158032.0</v>
      </c>
      <c r="BK63" s="44">
        <v>1019.0</v>
      </c>
      <c r="BL63" s="71">
        <v>9386.0</v>
      </c>
      <c r="BM63" s="186"/>
      <c r="BN63" s="186"/>
      <c r="BO63" s="54"/>
      <c r="BP63" s="58"/>
      <c r="BQ63" s="58"/>
      <c r="BR63" s="58"/>
      <c r="BS63" s="58"/>
      <c r="BT63" s="58"/>
      <c r="BU63" s="58"/>
      <c r="BV63" s="58"/>
      <c r="BW63" s="58"/>
      <c r="BX63" s="44"/>
      <c r="BY63" s="58"/>
      <c r="BZ63" s="58"/>
      <c r="CA63" s="58"/>
      <c r="CB63" s="58"/>
      <c r="CC63" s="58"/>
      <c r="CD63" s="56"/>
      <c r="CE63" s="56"/>
      <c r="CF63" s="58"/>
      <c r="CG63" s="56"/>
      <c r="CH63" s="58"/>
      <c r="CI63" s="130"/>
      <c r="CJ63" s="56"/>
      <c r="CK63" s="56"/>
      <c r="CL63" s="56"/>
      <c r="CM63" s="56"/>
      <c r="CN63" s="56"/>
      <c r="CO63" s="56"/>
      <c r="CP63" s="56"/>
      <c r="CQ63" s="56"/>
      <c r="CR63" s="56"/>
      <c r="CS63" s="56"/>
      <c r="CT63" s="56"/>
      <c r="CU63" s="56"/>
      <c r="CV63" s="56"/>
      <c r="CW63" s="56"/>
      <c r="CX63" s="56"/>
      <c r="CY63" s="56"/>
    </row>
    <row r="64" ht="15.0" customHeight="1">
      <c r="A64" s="176" t="s">
        <v>950</v>
      </c>
      <c r="B64" s="178" t="s">
        <v>951</v>
      </c>
      <c r="C64" s="65" t="s">
        <v>952</v>
      </c>
      <c r="D64" s="67" t="s">
        <v>953</v>
      </c>
      <c r="E64" s="69" t="s">
        <v>954</v>
      </c>
      <c r="F64" s="71" t="s">
        <v>955</v>
      </c>
      <c r="G64" s="73">
        <v>1941.0</v>
      </c>
      <c r="H64" s="75" t="s">
        <v>110</v>
      </c>
      <c r="I64" s="73">
        <v>1992.0</v>
      </c>
      <c r="J64" s="78">
        <f t="shared" si="4"/>
        <v>1</v>
      </c>
      <c r="K64" s="82">
        <f t="shared" si="5"/>
        <v>0</v>
      </c>
      <c r="L64" s="42" t="str">
        <f t="shared" si="31"/>
        <v>D+</v>
      </c>
      <c r="M64" s="180">
        <f t="shared" si="32"/>
        <v>28.50606753</v>
      </c>
      <c r="N64" s="87">
        <f t="shared" si="6"/>
        <v>0.8314244013</v>
      </c>
      <c r="O64" s="89">
        <f t="shared" si="7"/>
        <v>0.1685755987</v>
      </c>
      <c r="P64" s="44" t="str">
        <f t="shared" si="33"/>
        <v>D+</v>
      </c>
      <c r="Q64" s="180">
        <f t="shared" si="34"/>
        <v>31.17792081</v>
      </c>
      <c r="R64" s="87">
        <f t="shared" si="8"/>
        <v>0.7952255854</v>
      </c>
      <c r="S64" s="89">
        <f t="shared" si="9"/>
        <v>0.2047744146</v>
      </c>
      <c r="T64" s="44" t="str">
        <f t="shared" si="35"/>
        <v>D+</v>
      </c>
      <c r="U64" s="180">
        <f t="shared" si="36"/>
        <v>25.83421425</v>
      </c>
      <c r="V64" s="78">
        <f t="shared" si="10"/>
        <v>1</v>
      </c>
      <c r="W64" s="80">
        <f t="shared" si="11"/>
        <v>0</v>
      </c>
      <c r="X64" s="78">
        <f t="shared" si="12"/>
        <v>1</v>
      </c>
      <c r="Y64" s="80">
        <f t="shared" si="13"/>
        <v>0</v>
      </c>
      <c r="Z64" s="87">
        <f t="shared" si="14"/>
        <v>0.0668237104</v>
      </c>
      <c r="AA64" s="89">
        <f t="shared" si="15"/>
        <v>0.05494928128</v>
      </c>
      <c r="AB64" s="89">
        <f t="shared" si="16"/>
        <v>0.8422295751</v>
      </c>
      <c r="AC64" s="89">
        <f t="shared" si="17"/>
        <v>0.02842463678</v>
      </c>
      <c r="AD64" s="89">
        <f t="shared" si="18"/>
        <v>0.0016282662</v>
      </c>
      <c r="AE64" s="89">
        <f t="shared" si="19"/>
        <v>0.005944530259</v>
      </c>
      <c r="AF64" s="78"/>
      <c r="AG64" s="80"/>
      <c r="AH64" s="21">
        <v>61.0</v>
      </c>
      <c r="AI64" s="128">
        <f t="shared" si="20"/>
        <v>49379</v>
      </c>
      <c r="AJ64" s="182">
        <v>49379.0</v>
      </c>
      <c r="AK64" s="75">
        <v>0.0</v>
      </c>
      <c r="AL64" s="197">
        <v>0.0</v>
      </c>
      <c r="AM64" s="42">
        <v>125553.0</v>
      </c>
      <c r="AN64" s="71">
        <v>0.0</v>
      </c>
      <c r="AO64" s="42"/>
      <c r="AP64" s="71"/>
      <c r="AQ64" s="109">
        <f t="shared" si="21"/>
        <v>28.50606753</v>
      </c>
      <c r="AR64" s="198">
        <v>141918.0</v>
      </c>
      <c r="AS64" s="182">
        <v>115637.0</v>
      </c>
      <c r="AT64" s="182">
        <v>23446.0</v>
      </c>
      <c r="AU64" s="132">
        <f t="shared" si="37"/>
        <v>31.17792081</v>
      </c>
      <c r="AV64" s="128">
        <v>104433.0</v>
      </c>
      <c r="AW64" s="130">
        <v>26892.0</v>
      </c>
      <c r="AX64" s="132">
        <f t="shared" si="38"/>
        <v>25.83421425</v>
      </c>
      <c r="AY64" s="42">
        <v>703827.0</v>
      </c>
      <c r="AZ64" s="44">
        <v>38003.0</v>
      </c>
      <c r="BA64" s="44">
        <v>35859.0</v>
      </c>
      <c r="BB64" s="44">
        <v>608058.0</v>
      </c>
      <c r="BC64" s="44">
        <v>16299.0</v>
      </c>
      <c r="BD64" s="44">
        <v>997.0</v>
      </c>
      <c r="BE64" s="71">
        <v>4611.0</v>
      </c>
      <c r="BF64" s="42">
        <v>478423.0</v>
      </c>
      <c r="BG64" s="44">
        <v>31970.0</v>
      </c>
      <c r="BH64" s="44">
        <v>26289.0</v>
      </c>
      <c r="BI64" s="44">
        <v>402942.0</v>
      </c>
      <c r="BJ64" s="44">
        <v>13599.0</v>
      </c>
      <c r="BK64" s="44">
        <v>779.0</v>
      </c>
      <c r="BL64" s="71">
        <v>2844.0</v>
      </c>
      <c r="BM64" s="186"/>
      <c r="BN64" s="186"/>
      <c r="BO64" s="54"/>
      <c r="BP64" s="58"/>
      <c r="BQ64" s="58"/>
      <c r="BR64" s="58"/>
      <c r="BS64" s="58"/>
      <c r="BT64" s="58"/>
      <c r="BU64" s="58"/>
      <c r="BV64" s="58"/>
      <c r="BW64" s="58"/>
      <c r="BX64" s="44"/>
      <c r="BY64" s="58"/>
      <c r="BZ64" s="58"/>
      <c r="CA64" s="58"/>
      <c r="CB64" s="58"/>
      <c r="CC64" s="58"/>
      <c r="CD64" s="56"/>
      <c r="CE64" s="56"/>
      <c r="CF64" s="58"/>
      <c r="CG64" s="56"/>
      <c r="CH64" s="58"/>
      <c r="CI64" s="130"/>
      <c r="CJ64" s="56"/>
      <c r="CK64" s="56"/>
      <c r="CL64" s="56"/>
      <c r="CM64" s="56"/>
      <c r="CN64" s="56"/>
      <c r="CO64" s="56"/>
      <c r="CP64" s="56"/>
      <c r="CQ64" s="56"/>
      <c r="CR64" s="56"/>
      <c r="CS64" s="56"/>
      <c r="CT64" s="56"/>
      <c r="CU64" s="56"/>
      <c r="CV64" s="56"/>
      <c r="CW64" s="56"/>
      <c r="CX64" s="56"/>
      <c r="CY64" s="56"/>
    </row>
    <row r="65" ht="15.0" customHeight="1">
      <c r="A65" s="139" t="s">
        <v>956</v>
      </c>
      <c r="B65" s="140" t="s">
        <v>957</v>
      </c>
      <c r="C65" s="65" t="s">
        <v>64</v>
      </c>
      <c r="D65" s="67" t="s">
        <v>958</v>
      </c>
      <c r="E65" s="69" t="s">
        <v>959</v>
      </c>
      <c r="F65" s="71" t="s">
        <v>960</v>
      </c>
      <c r="G65" s="73">
        <v>1960.0</v>
      </c>
      <c r="H65" s="75" t="s">
        <v>81</v>
      </c>
      <c r="I65" s="73">
        <v>2012.0</v>
      </c>
      <c r="J65" s="87">
        <f t="shared" si="4"/>
        <v>0.5664301916</v>
      </c>
      <c r="K65" s="89">
        <f t="shared" si="5"/>
        <v>0.4335698084</v>
      </c>
      <c r="L65" s="42" t="str">
        <f t="shared" si="31"/>
        <v>D+</v>
      </c>
      <c r="M65" s="180">
        <f t="shared" si="32"/>
        <v>8.982271268</v>
      </c>
      <c r="N65" s="87">
        <f t="shared" si="6"/>
        <v>0.6288253912</v>
      </c>
      <c r="O65" s="89">
        <f t="shared" si="7"/>
        <v>0.3711746088</v>
      </c>
      <c r="P65" s="44" t="str">
        <f t="shared" si="33"/>
        <v>D+</v>
      </c>
      <c r="Q65" s="180">
        <f t="shared" si="34"/>
        <v>10.91801981</v>
      </c>
      <c r="R65" s="87">
        <f t="shared" si="8"/>
        <v>0.6073486702</v>
      </c>
      <c r="S65" s="89">
        <f t="shared" si="9"/>
        <v>0.3926513298</v>
      </c>
      <c r="T65" s="44" t="str">
        <f t="shared" si="35"/>
        <v>D+</v>
      </c>
      <c r="U65" s="180">
        <f t="shared" si="36"/>
        <v>7.046522731</v>
      </c>
      <c r="V65" s="87">
        <f t="shared" si="10"/>
        <v>0.5664301916</v>
      </c>
      <c r="W65" s="124">
        <f t="shared" si="11"/>
        <v>0.4335698084</v>
      </c>
      <c r="X65" s="87">
        <f t="shared" si="12"/>
        <v>0.5896773165</v>
      </c>
      <c r="Y65" s="124">
        <f t="shared" si="13"/>
        <v>0.4103226835</v>
      </c>
      <c r="Z65" s="87">
        <f t="shared" si="14"/>
        <v>0.3086497542</v>
      </c>
      <c r="AA65" s="89">
        <f t="shared" si="15"/>
        <v>0.09646885138</v>
      </c>
      <c r="AB65" s="89">
        <f t="shared" si="16"/>
        <v>0.5029862951</v>
      </c>
      <c r="AC65" s="89">
        <f t="shared" si="17"/>
        <v>0.06905896531</v>
      </c>
      <c r="AD65" s="89">
        <f t="shared" si="18"/>
        <v>0.003872293829</v>
      </c>
      <c r="AE65" s="89">
        <f t="shared" si="19"/>
        <v>0.01896384024</v>
      </c>
      <c r="AF65" s="87"/>
      <c r="AG65" s="124"/>
      <c r="AH65" s="21">
        <v>62.0</v>
      </c>
      <c r="AI65" s="128">
        <f t="shared" si="20"/>
        <v>82884</v>
      </c>
      <c r="AJ65" s="182">
        <v>46948.0</v>
      </c>
      <c r="AK65" s="182">
        <v>35936.0</v>
      </c>
      <c r="AL65" s="197">
        <v>0.0</v>
      </c>
      <c r="AM65" s="128">
        <v>103578.0</v>
      </c>
      <c r="AN65" s="138">
        <v>72074.0</v>
      </c>
      <c r="AO65" s="128"/>
      <c r="AP65" s="138"/>
      <c r="AQ65" s="109">
        <f t="shared" si="21"/>
        <v>8.982271268</v>
      </c>
      <c r="AR65" s="198">
        <v>185429.0</v>
      </c>
      <c r="AS65" s="182">
        <v>114040.0</v>
      </c>
      <c r="AT65" s="182">
        <v>67314.0</v>
      </c>
      <c r="AU65" s="132">
        <f t="shared" si="37"/>
        <v>10.91801981</v>
      </c>
      <c r="AV65" s="128">
        <v>106235.0</v>
      </c>
      <c r="AW65" s="130">
        <v>68681.0</v>
      </c>
      <c r="AX65" s="132">
        <f t="shared" si="38"/>
        <v>7.046522731</v>
      </c>
      <c r="AY65" s="42">
        <v>701109.0</v>
      </c>
      <c r="AZ65" s="44">
        <v>182700.0</v>
      </c>
      <c r="BA65" s="44">
        <v>66182.0</v>
      </c>
      <c r="BB65" s="44">
        <v>392728.0</v>
      </c>
      <c r="BC65" s="44">
        <v>41005.0</v>
      </c>
      <c r="BD65" s="44">
        <v>2459.0</v>
      </c>
      <c r="BE65" s="71">
        <v>16035.0</v>
      </c>
      <c r="BF65" s="42">
        <v>490407.0</v>
      </c>
      <c r="BG65" s="44">
        <v>151364.0</v>
      </c>
      <c r="BH65" s="44">
        <v>47309.0</v>
      </c>
      <c r="BI65" s="44">
        <v>246668.0</v>
      </c>
      <c r="BJ65" s="44">
        <v>33867.0</v>
      </c>
      <c r="BK65" s="44">
        <v>1899.0</v>
      </c>
      <c r="BL65" s="71">
        <v>9300.0</v>
      </c>
      <c r="BM65" s="186"/>
      <c r="BN65" s="186"/>
      <c r="BO65" s="54"/>
      <c r="BP65" s="58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6"/>
      <c r="CE65" s="56"/>
      <c r="CF65" s="58"/>
      <c r="CG65" s="56"/>
      <c r="CH65" s="58"/>
      <c r="CI65" s="130"/>
      <c r="CJ65" s="56"/>
      <c r="CK65" s="56"/>
      <c r="CL65" s="56"/>
      <c r="CM65" s="56"/>
      <c r="CN65" s="56"/>
      <c r="CO65" s="56"/>
      <c r="CP65" s="56"/>
      <c r="CQ65" s="56"/>
      <c r="CR65" s="56"/>
      <c r="CS65" s="56"/>
      <c r="CT65" s="56"/>
      <c r="CU65" s="56"/>
      <c r="CV65" s="56"/>
      <c r="CW65" s="56"/>
      <c r="CX65" s="56"/>
      <c r="CY65" s="56"/>
    </row>
    <row r="66" ht="15.0" customHeight="1">
      <c r="A66" s="176" t="s">
        <v>961</v>
      </c>
      <c r="B66" s="178" t="s">
        <v>962</v>
      </c>
      <c r="C66" s="72" t="s">
        <v>963</v>
      </c>
      <c r="D66" s="74" t="s">
        <v>964</v>
      </c>
      <c r="E66" s="69" t="s">
        <v>965</v>
      </c>
      <c r="F66" s="71" t="s">
        <v>966</v>
      </c>
      <c r="G66" s="73">
        <v>1953.0</v>
      </c>
      <c r="H66" s="75" t="s">
        <v>270</v>
      </c>
      <c r="I66" s="73">
        <v>1992.0</v>
      </c>
      <c r="J66" s="87">
        <f t="shared" si="4"/>
        <v>0.3426228062</v>
      </c>
      <c r="K66" s="89">
        <f t="shared" si="5"/>
        <v>0.6573771938</v>
      </c>
      <c r="L66" s="42" t="str">
        <f t="shared" si="31"/>
        <v>R+</v>
      </c>
      <c r="M66" s="91">
        <f t="shared" si="32"/>
        <v>9.194964264</v>
      </c>
      <c r="N66" s="87">
        <f t="shared" si="6"/>
        <v>0.4226312322</v>
      </c>
      <c r="O66" s="89">
        <f t="shared" si="7"/>
        <v>0.5773687678</v>
      </c>
      <c r="P66" s="44" t="str">
        <f t="shared" si="33"/>
        <v>R+</v>
      </c>
      <c r="Q66" s="91">
        <f t="shared" si="34"/>
        <v>9.701396102</v>
      </c>
      <c r="R66" s="87">
        <f t="shared" si="8"/>
        <v>0.4499981186</v>
      </c>
      <c r="S66" s="89">
        <f t="shared" si="9"/>
        <v>0.5500018814</v>
      </c>
      <c r="T66" s="44" t="str">
        <f t="shared" si="35"/>
        <v>R+</v>
      </c>
      <c r="U66" s="91">
        <f t="shared" si="36"/>
        <v>8.688532427</v>
      </c>
      <c r="V66" s="87">
        <f t="shared" si="10"/>
        <v>0.3426228062</v>
      </c>
      <c r="W66" s="124">
        <f t="shared" si="11"/>
        <v>0.6573771938</v>
      </c>
      <c r="X66" s="87">
        <f t="shared" si="12"/>
        <v>0.3940599311</v>
      </c>
      <c r="Y66" s="124">
        <f t="shared" si="13"/>
        <v>0.6059400689</v>
      </c>
      <c r="Z66" s="87">
        <f t="shared" si="14"/>
        <v>0.5076077945</v>
      </c>
      <c r="AA66" s="89">
        <f t="shared" si="15"/>
        <v>0.0533549648</v>
      </c>
      <c r="AB66" s="89">
        <f t="shared" si="16"/>
        <v>0.3210920709</v>
      </c>
      <c r="AC66" s="89">
        <f t="shared" si="17"/>
        <v>0.09313260605</v>
      </c>
      <c r="AD66" s="89">
        <f t="shared" si="18"/>
        <v>0.00430839949</v>
      </c>
      <c r="AE66" s="89">
        <f t="shared" si="19"/>
        <v>0.02050416426</v>
      </c>
      <c r="AF66" s="87"/>
      <c r="AG66" s="124"/>
      <c r="AH66" s="21">
        <v>63.0</v>
      </c>
      <c r="AI66" s="128">
        <f t="shared" si="20"/>
        <v>113390</v>
      </c>
      <c r="AJ66" s="182">
        <v>38850.0</v>
      </c>
      <c r="AK66" s="182">
        <v>74540.0</v>
      </c>
      <c r="AL66" s="197">
        <v>0.0</v>
      </c>
      <c r="AM66" s="128">
        <v>84702.0</v>
      </c>
      <c r="AN66" s="138">
        <v>130245.0</v>
      </c>
      <c r="AO66" s="128"/>
      <c r="AP66" s="138"/>
      <c r="AQ66" s="109">
        <f t="shared" si="21"/>
        <v>-9.194964264</v>
      </c>
      <c r="AR66" s="198">
        <v>232520.0</v>
      </c>
      <c r="AS66" s="182">
        <v>96212.0</v>
      </c>
      <c r="AT66" s="182">
        <v>131438.0</v>
      </c>
      <c r="AU66" s="132">
        <f t="shared" si="37"/>
        <v>-9.701396102</v>
      </c>
      <c r="AV66" s="128">
        <v>95675.0</v>
      </c>
      <c r="AW66" s="130">
        <v>116937.0</v>
      </c>
      <c r="AX66" s="132">
        <f t="shared" si="38"/>
        <v>-8.688532427</v>
      </c>
      <c r="AY66" s="42">
        <v>709841.0</v>
      </c>
      <c r="AZ66" s="44">
        <v>330416.0</v>
      </c>
      <c r="BA66" s="44">
        <v>36689.0</v>
      </c>
      <c r="BB66" s="44">
        <v>256739.0</v>
      </c>
      <c r="BC66" s="44">
        <v>62490.0</v>
      </c>
      <c r="BD66" s="44">
        <v>2857.0</v>
      </c>
      <c r="BE66" s="71">
        <v>20650.0</v>
      </c>
      <c r="BF66" s="42">
        <v>502971.0</v>
      </c>
      <c r="BG66" s="44">
        <v>255312.0</v>
      </c>
      <c r="BH66" s="44">
        <v>26836.0</v>
      </c>
      <c r="BI66" s="44">
        <v>161500.0</v>
      </c>
      <c r="BJ66" s="44">
        <v>46843.0</v>
      </c>
      <c r="BK66" s="44">
        <v>2167.0</v>
      </c>
      <c r="BL66" s="71">
        <v>10313.0</v>
      </c>
      <c r="BM66" s="186"/>
      <c r="BN66" s="186"/>
      <c r="BO66" s="54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6"/>
      <c r="CE66" s="56"/>
      <c r="CF66" s="58"/>
      <c r="CG66" s="56"/>
      <c r="CH66" s="58"/>
      <c r="CI66" s="130"/>
      <c r="CJ66" s="56"/>
      <c r="CK66" s="56"/>
      <c r="CL66" s="56"/>
      <c r="CM66" s="56"/>
      <c r="CN66" s="56"/>
      <c r="CO66" s="56"/>
      <c r="CP66" s="56"/>
      <c r="CQ66" s="56"/>
      <c r="CR66" s="56"/>
      <c r="CS66" s="56"/>
      <c r="CT66" s="56"/>
      <c r="CU66" s="56"/>
      <c r="CV66" s="56"/>
      <c r="CW66" s="56"/>
      <c r="CX66" s="56"/>
      <c r="CY66" s="56"/>
    </row>
    <row r="67" ht="15.0" customHeight="1">
      <c r="A67" s="139" t="s">
        <v>967</v>
      </c>
      <c r="B67" s="140" t="s">
        <v>968</v>
      </c>
      <c r="C67" s="65" t="s">
        <v>969</v>
      </c>
      <c r="D67" s="67" t="s">
        <v>970</v>
      </c>
      <c r="E67" s="69" t="s">
        <v>971</v>
      </c>
      <c r="F67" s="71" t="s">
        <v>972</v>
      </c>
      <c r="G67" s="73">
        <v>1938.0</v>
      </c>
      <c r="H67" s="75" t="s">
        <v>78</v>
      </c>
      <c r="I67" s="73">
        <v>1990.0</v>
      </c>
      <c r="J67" s="87">
        <f t="shared" si="4"/>
        <v>0.7095680332</v>
      </c>
      <c r="K67" s="89">
        <f t="shared" si="5"/>
        <v>0.2904319668</v>
      </c>
      <c r="L67" s="42" t="str">
        <f t="shared" si="31"/>
        <v>D+</v>
      </c>
      <c r="M67" s="180">
        <f t="shared" si="32"/>
        <v>25.51487366</v>
      </c>
      <c r="N67" s="87">
        <f t="shared" si="6"/>
        <v>0.7957783011</v>
      </c>
      <c r="O67" s="89">
        <f t="shared" si="7"/>
        <v>0.2042216989</v>
      </c>
      <c r="P67" s="44" t="str">
        <f t="shared" si="33"/>
        <v>D+</v>
      </c>
      <c r="Q67" s="180">
        <f t="shared" si="34"/>
        <v>27.6133108</v>
      </c>
      <c r="R67" s="87">
        <f t="shared" si="8"/>
        <v>0.7710478081</v>
      </c>
      <c r="S67" s="89">
        <f t="shared" si="9"/>
        <v>0.2289521919</v>
      </c>
      <c r="T67" s="44" t="str">
        <f t="shared" si="35"/>
        <v>D+</v>
      </c>
      <c r="U67" s="180">
        <f t="shared" si="36"/>
        <v>23.41643651</v>
      </c>
      <c r="V67" s="87">
        <f t="shared" si="10"/>
        <v>0.7095680332</v>
      </c>
      <c r="W67" s="124">
        <f t="shared" si="11"/>
        <v>0.2904319668</v>
      </c>
      <c r="X67" s="78">
        <f t="shared" si="12"/>
        <v>1</v>
      </c>
      <c r="Y67" s="80">
        <f t="shared" si="13"/>
        <v>0</v>
      </c>
      <c r="Z67" s="87">
        <f t="shared" si="14"/>
        <v>0.1765525941</v>
      </c>
      <c r="AA67" s="89">
        <f t="shared" si="15"/>
        <v>0.2420271936</v>
      </c>
      <c r="AB67" s="89">
        <f t="shared" si="16"/>
        <v>0.4168376441</v>
      </c>
      <c r="AC67" s="89">
        <f t="shared" si="17"/>
        <v>0.1412674575</v>
      </c>
      <c r="AD67" s="89">
        <f t="shared" si="18"/>
        <v>0.002107493717</v>
      </c>
      <c r="AE67" s="89">
        <f t="shared" si="19"/>
        <v>0.02120761697</v>
      </c>
      <c r="AF67" s="78"/>
      <c r="AG67" s="80"/>
      <c r="AH67" s="21">
        <v>64.0</v>
      </c>
      <c r="AI67" s="128">
        <f t="shared" si="20"/>
        <v>98202</v>
      </c>
      <c r="AJ67" s="182">
        <v>69681.0</v>
      </c>
      <c r="AK67" s="182">
        <v>28521.0</v>
      </c>
      <c r="AL67" s="197">
        <v>0.0</v>
      </c>
      <c r="AM67" s="42">
        <v>200894.0</v>
      </c>
      <c r="AN67" s="71">
        <v>0.0</v>
      </c>
      <c r="AO67" s="42"/>
      <c r="AP67" s="71"/>
      <c r="AQ67" s="109">
        <f t="shared" si="21"/>
        <v>25.51487366</v>
      </c>
      <c r="AR67" s="198">
        <v>222219.0</v>
      </c>
      <c r="AS67" s="182">
        <v>173342.0</v>
      </c>
      <c r="AT67" s="182">
        <v>44485.0</v>
      </c>
      <c r="AU67" s="132">
        <f t="shared" si="37"/>
        <v>27.6133108</v>
      </c>
      <c r="AV67" s="128">
        <v>167844.0</v>
      </c>
      <c r="AW67" s="130">
        <v>49839.0</v>
      </c>
      <c r="AX67" s="132">
        <f t="shared" si="38"/>
        <v>23.41643651</v>
      </c>
      <c r="AY67" s="42">
        <v>703742.0</v>
      </c>
      <c r="AZ67" s="44">
        <v>105987.0</v>
      </c>
      <c r="BA67" s="44">
        <v>165892.0</v>
      </c>
      <c r="BB67" s="44">
        <v>324296.0</v>
      </c>
      <c r="BC67" s="44">
        <v>88512.0</v>
      </c>
      <c r="BD67" s="44">
        <v>1349.0</v>
      </c>
      <c r="BE67" s="71">
        <v>17706.0</v>
      </c>
      <c r="BF67" s="42">
        <v>520049.0</v>
      </c>
      <c r="BG67" s="44">
        <v>91816.0</v>
      </c>
      <c r="BH67" s="44">
        <v>125866.0</v>
      </c>
      <c r="BI67" s="44">
        <v>216776.0</v>
      </c>
      <c r="BJ67" s="44">
        <v>73466.0</v>
      </c>
      <c r="BK67" s="44">
        <v>1096.0</v>
      </c>
      <c r="BL67" s="71">
        <v>11029.0</v>
      </c>
      <c r="BM67" s="186"/>
      <c r="BN67" s="186"/>
      <c r="BO67" s="54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6"/>
      <c r="CE67" s="56"/>
      <c r="CF67" s="58"/>
      <c r="CG67" s="56"/>
      <c r="CH67" s="58"/>
      <c r="CI67" s="130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  <c r="CW67" s="56"/>
      <c r="CX67" s="56"/>
      <c r="CY67" s="56"/>
    </row>
    <row r="68" ht="15.0" customHeight="1">
      <c r="A68" s="176" t="s">
        <v>973</v>
      </c>
      <c r="B68" s="178" t="s">
        <v>974</v>
      </c>
      <c r="C68" s="65" t="s">
        <v>975</v>
      </c>
      <c r="D68" s="67" t="s">
        <v>976</v>
      </c>
      <c r="E68" s="69" t="s">
        <v>977</v>
      </c>
      <c r="F68" s="71" t="s">
        <v>978</v>
      </c>
      <c r="G68" s="73">
        <v>1952.0</v>
      </c>
      <c r="H68" s="75" t="s">
        <v>979</v>
      </c>
      <c r="I68" s="73" t="s">
        <v>563</v>
      </c>
      <c r="J68" s="87">
        <f t="shared" si="4"/>
        <v>0.86651564</v>
      </c>
      <c r="K68" s="82">
        <f t="shared" si="5"/>
        <v>0</v>
      </c>
      <c r="L68" s="42" t="str">
        <f t="shared" si="31"/>
        <v>D+</v>
      </c>
      <c r="M68" s="180">
        <f t="shared" si="32"/>
        <v>31.92349561</v>
      </c>
      <c r="N68" s="87">
        <f t="shared" si="6"/>
        <v>0.8614882463</v>
      </c>
      <c r="O68" s="89">
        <f t="shared" si="7"/>
        <v>0.1385117537</v>
      </c>
      <c r="P68" s="44" t="str">
        <f t="shared" si="33"/>
        <v>D+</v>
      </c>
      <c r="Q68" s="180">
        <f t="shared" si="34"/>
        <v>34.18430531</v>
      </c>
      <c r="R68" s="87">
        <f t="shared" si="8"/>
        <v>0.833510302</v>
      </c>
      <c r="S68" s="89">
        <f t="shared" si="9"/>
        <v>0.166489698</v>
      </c>
      <c r="T68" s="44" t="str">
        <f t="shared" si="35"/>
        <v>D+</v>
      </c>
      <c r="U68" s="180">
        <f t="shared" si="36"/>
        <v>29.66268591</v>
      </c>
      <c r="V68" s="78">
        <f t="shared" si="10"/>
        <v>1</v>
      </c>
      <c r="W68" s="80">
        <f t="shared" si="11"/>
        <v>0</v>
      </c>
      <c r="X68" s="78">
        <f t="shared" si="12"/>
        <v>1</v>
      </c>
      <c r="Y68" s="80">
        <f t="shared" si="13"/>
        <v>0</v>
      </c>
      <c r="Z68" s="87">
        <f t="shared" si="14"/>
        <v>0.08981109465</v>
      </c>
      <c r="AA68" s="89">
        <f t="shared" si="15"/>
        <v>0.1801249246</v>
      </c>
      <c r="AB68" s="89">
        <f t="shared" si="16"/>
        <v>0.644750828</v>
      </c>
      <c r="AC68" s="89">
        <f t="shared" si="17"/>
        <v>0.07136583944</v>
      </c>
      <c r="AD68" s="89">
        <f t="shared" si="18"/>
        <v>0.002078656527</v>
      </c>
      <c r="AE68" s="89">
        <f t="shared" si="19"/>
        <v>0.01186865681</v>
      </c>
      <c r="AF68" s="78"/>
      <c r="AG68" s="80"/>
      <c r="AH68" s="21">
        <v>65.0</v>
      </c>
      <c r="AI68" s="128">
        <f t="shared" si="20"/>
        <v>68862</v>
      </c>
      <c r="AJ68" s="182">
        <v>59670.0</v>
      </c>
      <c r="AK68" s="75">
        <v>0.0</v>
      </c>
      <c r="AL68" s="183">
        <v>9192.0</v>
      </c>
      <c r="AM68" s="42">
        <v>165898.0</v>
      </c>
      <c r="AN68" s="71">
        <v>0.0</v>
      </c>
      <c r="AO68" s="42"/>
      <c r="AP68" s="71"/>
      <c r="AQ68" s="109">
        <f t="shared" si="21"/>
        <v>31.92349561</v>
      </c>
      <c r="AR68" s="198">
        <v>183586.0</v>
      </c>
      <c r="AS68" s="182">
        <v>155459.0</v>
      </c>
      <c r="AT68" s="182">
        <v>24995.0</v>
      </c>
      <c r="AU68" s="132">
        <f t="shared" si="37"/>
        <v>34.18430531</v>
      </c>
      <c r="AV68" s="128">
        <v>139728.0</v>
      </c>
      <c r="AW68" s="130">
        <v>27910.0</v>
      </c>
      <c r="AX68" s="132">
        <f t="shared" si="38"/>
        <v>29.66268591</v>
      </c>
      <c r="AY68" s="42">
        <v>702899.0</v>
      </c>
      <c r="AZ68" s="44">
        <v>50147.0</v>
      </c>
      <c r="BA68" s="44">
        <v>117907.0</v>
      </c>
      <c r="BB68" s="44">
        <v>480731.0</v>
      </c>
      <c r="BC68" s="44">
        <v>43546.0</v>
      </c>
      <c r="BD68" s="44">
        <v>1254.0</v>
      </c>
      <c r="BE68" s="71">
        <v>9314.0</v>
      </c>
      <c r="BF68" s="42">
        <v>487334.0</v>
      </c>
      <c r="BG68" s="44">
        <v>43768.0</v>
      </c>
      <c r="BH68" s="44">
        <v>87781.0</v>
      </c>
      <c r="BI68" s="44">
        <v>314209.0</v>
      </c>
      <c r="BJ68" s="44">
        <v>34779.0</v>
      </c>
      <c r="BK68" s="44">
        <v>1013.0</v>
      </c>
      <c r="BL68" s="71">
        <v>5784.0</v>
      </c>
      <c r="BM68" s="186"/>
      <c r="BN68" s="186"/>
      <c r="BO68" s="54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6"/>
      <c r="CE68" s="56"/>
      <c r="CF68" s="58"/>
      <c r="CG68" s="56"/>
      <c r="CH68" s="58"/>
      <c r="CI68" s="130"/>
      <c r="CJ68" s="56"/>
      <c r="CK68" s="56"/>
      <c r="CL68" s="56"/>
      <c r="CM68" s="56"/>
      <c r="CN68" s="56"/>
      <c r="CO68" s="56"/>
      <c r="CP68" s="56"/>
      <c r="CQ68" s="56"/>
      <c r="CR68" s="56"/>
      <c r="CS68" s="56"/>
      <c r="CT68" s="56"/>
      <c r="CU68" s="56"/>
      <c r="CV68" s="56"/>
      <c r="CW68" s="56"/>
      <c r="CX68" s="56"/>
      <c r="CY68" s="56"/>
    </row>
    <row r="69" ht="15.0" customHeight="1">
      <c r="A69" s="139" t="s">
        <v>980</v>
      </c>
      <c r="B69" s="140" t="s">
        <v>981</v>
      </c>
      <c r="C69" s="72" t="s">
        <v>982</v>
      </c>
      <c r="D69" s="74" t="s">
        <v>983</v>
      </c>
      <c r="E69" s="69" t="s">
        <v>984</v>
      </c>
      <c r="F69" s="71" t="s">
        <v>985</v>
      </c>
      <c r="G69" s="73">
        <v>1962.0</v>
      </c>
      <c r="H69" s="75" t="s">
        <v>110</v>
      </c>
      <c r="I69" s="73">
        <v>2014.0</v>
      </c>
      <c r="J69" s="87">
        <f t="shared" si="4"/>
        <v>0.3487925256</v>
      </c>
      <c r="K69" s="89">
        <f t="shared" si="5"/>
        <v>0.6512074744</v>
      </c>
      <c r="L69" s="42" t="str">
        <f t="shared" si="31"/>
        <v>R+</v>
      </c>
      <c r="M69" s="91">
        <f t="shared" si="32"/>
        <v>7.000146699</v>
      </c>
      <c r="N69" s="87">
        <f t="shared" si="6"/>
        <v>0.4398964981</v>
      </c>
      <c r="O69" s="89">
        <f t="shared" si="7"/>
        <v>0.5601035019</v>
      </c>
      <c r="P69" s="44" t="str">
        <f t="shared" si="33"/>
        <v>R+</v>
      </c>
      <c r="Q69" s="91">
        <f t="shared" si="34"/>
        <v>7.974869512</v>
      </c>
      <c r="R69" s="87">
        <f t="shared" si="8"/>
        <v>0.476629204</v>
      </c>
      <c r="S69" s="89">
        <f t="shared" si="9"/>
        <v>0.523370796</v>
      </c>
      <c r="T69" s="44" t="str">
        <f t="shared" si="35"/>
        <v>R+</v>
      </c>
      <c r="U69" s="91">
        <f t="shared" si="36"/>
        <v>6.025423886</v>
      </c>
      <c r="V69" s="87">
        <f t="shared" si="10"/>
        <v>0.3487925256</v>
      </c>
      <c r="W69" s="124">
        <f t="shared" si="11"/>
        <v>0.6512074744</v>
      </c>
      <c r="X69" s="87">
        <f t="shared" si="12"/>
        <v>0.4154199249</v>
      </c>
      <c r="Y69" s="124">
        <f t="shared" si="13"/>
        <v>0.5845800751</v>
      </c>
      <c r="Z69" s="87">
        <f t="shared" si="14"/>
        <v>0.5833200105</v>
      </c>
      <c r="AA69" s="89">
        <f t="shared" si="15"/>
        <v>0.01492851729</v>
      </c>
      <c r="AB69" s="89">
        <f t="shared" si="16"/>
        <v>0.1635027188</v>
      </c>
      <c r="AC69" s="89">
        <f t="shared" si="17"/>
        <v>0.2097948528</v>
      </c>
      <c r="AD69" s="89">
        <f t="shared" si="18"/>
        <v>0.001831973773</v>
      </c>
      <c r="AE69" s="89">
        <f t="shared" si="19"/>
        <v>0.02662192688</v>
      </c>
      <c r="AF69" s="87"/>
      <c r="AG69" s="124"/>
      <c r="AH69" s="21">
        <v>66.0</v>
      </c>
      <c r="AI69" s="128">
        <f t="shared" si="20"/>
        <v>162902</v>
      </c>
      <c r="AJ69" s="182">
        <v>56819.0</v>
      </c>
      <c r="AK69" s="182">
        <v>106083.0</v>
      </c>
      <c r="AL69" s="197">
        <v>0.0</v>
      </c>
      <c r="AM69" s="128">
        <v>121814.0</v>
      </c>
      <c r="AN69" s="138">
        <v>171417.0</v>
      </c>
      <c r="AO69" s="128"/>
      <c r="AP69" s="138"/>
      <c r="AQ69" s="109">
        <f t="shared" si="21"/>
        <v>-7.000146699</v>
      </c>
      <c r="AR69" s="198">
        <v>309399.0</v>
      </c>
      <c r="AS69" s="182">
        <v>133114.0</v>
      </c>
      <c r="AT69" s="182">
        <v>169489.0</v>
      </c>
      <c r="AU69" s="132">
        <f t="shared" si="37"/>
        <v>-7.974869512</v>
      </c>
      <c r="AV69" s="128">
        <v>147542.0</v>
      </c>
      <c r="AW69" s="130">
        <v>162011.0</v>
      </c>
      <c r="AX69" s="132">
        <f t="shared" si="38"/>
        <v>-6.025423886</v>
      </c>
      <c r="AY69" s="42">
        <v>692013.0</v>
      </c>
      <c r="AZ69" s="44">
        <v>384853.0</v>
      </c>
      <c r="BA69" s="44">
        <v>10010.0</v>
      </c>
      <c r="BB69" s="44">
        <v>128724.0</v>
      </c>
      <c r="BC69" s="44">
        <v>142173.0</v>
      </c>
      <c r="BD69" s="44">
        <v>1217.0</v>
      </c>
      <c r="BE69" s="71">
        <v>25036.0</v>
      </c>
      <c r="BF69" s="42">
        <v>531667.0</v>
      </c>
      <c r="BG69" s="44">
        <v>310132.0</v>
      </c>
      <c r="BH69" s="44">
        <v>7937.0</v>
      </c>
      <c r="BI69" s="44">
        <v>86929.0</v>
      </c>
      <c r="BJ69" s="44">
        <v>111541.0</v>
      </c>
      <c r="BK69" s="44">
        <v>974.0</v>
      </c>
      <c r="BL69" s="71">
        <v>14154.0</v>
      </c>
      <c r="BM69" s="186"/>
      <c r="BN69" s="186"/>
      <c r="BO69" s="54"/>
      <c r="BP69" s="58"/>
      <c r="BQ69" s="58"/>
      <c r="BR69" s="58"/>
      <c r="BS69" s="58"/>
      <c r="BT69" s="58"/>
      <c r="BU69" s="58"/>
      <c r="BV69" s="58"/>
      <c r="BW69" s="58"/>
      <c r="BX69" s="58"/>
      <c r="BY69" s="58"/>
      <c r="BZ69" s="58"/>
      <c r="CA69" s="58"/>
      <c r="CB69" s="58"/>
      <c r="CC69" s="58"/>
      <c r="CD69" s="56"/>
      <c r="CE69" s="56"/>
      <c r="CF69" s="58"/>
      <c r="CG69" s="56"/>
      <c r="CH69" s="58"/>
      <c r="CI69" s="130"/>
      <c r="CJ69" s="56"/>
      <c r="CK69" s="56"/>
      <c r="CL69" s="56"/>
      <c r="CM69" s="56"/>
      <c r="CN69" s="56"/>
      <c r="CO69" s="56"/>
      <c r="CP69" s="56"/>
      <c r="CQ69" s="56"/>
      <c r="CR69" s="56"/>
      <c r="CS69" s="56"/>
      <c r="CT69" s="56"/>
      <c r="CU69" s="56"/>
      <c r="CV69" s="56"/>
      <c r="CW69" s="56"/>
      <c r="CX69" s="56"/>
      <c r="CY69" s="56"/>
    </row>
    <row r="70" ht="15.0" customHeight="1">
      <c r="A70" s="176" t="s">
        <v>986</v>
      </c>
      <c r="B70" s="178" t="s">
        <v>987</v>
      </c>
      <c r="C70" s="65" t="s">
        <v>988</v>
      </c>
      <c r="D70" s="67" t="s">
        <v>989</v>
      </c>
      <c r="E70" s="69" t="s">
        <v>990</v>
      </c>
      <c r="F70" s="71" t="s">
        <v>991</v>
      </c>
      <c r="G70" s="73">
        <v>1960.0</v>
      </c>
      <c r="H70" s="75" t="s">
        <v>110</v>
      </c>
      <c r="I70" s="73">
        <v>1996.0</v>
      </c>
      <c r="J70" s="87">
        <f t="shared" si="4"/>
        <v>0.5969873372</v>
      </c>
      <c r="K70" s="89">
        <f t="shared" si="5"/>
        <v>0.4030126628</v>
      </c>
      <c r="L70" s="42" t="str">
        <f t="shared" si="31"/>
        <v>D+</v>
      </c>
      <c r="M70" s="180">
        <f t="shared" si="32"/>
        <v>8.670274732</v>
      </c>
      <c r="N70" s="87">
        <f t="shared" si="6"/>
        <v>0.6292649492</v>
      </c>
      <c r="O70" s="89">
        <f t="shared" si="7"/>
        <v>0.3707350508</v>
      </c>
      <c r="P70" s="44" t="str">
        <f t="shared" si="33"/>
        <v>D+</v>
      </c>
      <c r="Q70" s="180">
        <f t="shared" si="34"/>
        <v>10.9619756</v>
      </c>
      <c r="R70" s="87">
        <f t="shared" si="8"/>
        <v>0.6006691816</v>
      </c>
      <c r="S70" s="89">
        <f t="shared" si="9"/>
        <v>0.3993308184</v>
      </c>
      <c r="T70" s="44" t="str">
        <f t="shared" si="35"/>
        <v>D+</v>
      </c>
      <c r="U70" s="180">
        <f t="shared" si="36"/>
        <v>6.378573866</v>
      </c>
      <c r="V70" s="87">
        <f t="shared" si="10"/>
        <v>0.5969873372</v>
      </c>
      <c r="W70" s="124">
        <f t="shared" si="11"/>
        <v>0.4030126628</v>
      </c>
      <c r="X70" s="87">
        <f t="shared" si="12"/>
        <v>0.6387477889</v>
      </c>
      <c r="Y70" s="124">
        <f t="shared" si="13"/>
        <v>0.3612522111</v>
      </c>
      <c r="Z70" s="87">
        <f t="shared" si="14"/>
        <v>0.2254432584</v>
      </c>
      <c r="AA70" s="89">
        <f t="shared" si="15"/>
        <v>0.01918821966</v>
      </c>
      <c r="AB70" s="89">
        <f t="shared" si="16"/>
        <v>0.607969638</v>
      </c>
      <c r="AC70" s="89">
        <f t="shared" si="17"/>
        <v>0.133146872</v>
      </c>
      <c r="AD70" s="89">
        <f t="shared" si="18"/>
        <v>0.002113536737</v>
      </c>
      <c r="AE70" s="89">
        <f t="shared" si="19"/>
        <v>0.01213847528</v>
      </c>
      <c r="AF70" s="87"/>
      <c r="AG70" s="124"/>
      <c r="AH70" s="21">
        <v>67.0</v>
      </c>
      <c r="AI70" s="128">
        <f t="shared" si="20"/>
        <v>83315</v>
      </c>
      <c r="AJ70" s="182">
        <v>49738.0</v>
      </c>
      <c r="AK70" s="182">
        <v>33577.0</v>
      </c>
      <c r="AL70" s="197">
        <v>0.0</v>
      </c>
      <c r="AM70" s="128">
        <v>95694.0</v>
      </c>
      <c r="AN70" s="138">
        <v>54121.0</v>
      </c>
      <c r="AO70" s="128"/>
      <c r="AP70" s="138"/>
      <c r="AQ70" s="109">
        <f t="shared" si="21"/>
        <v>8.670274732</v>
      </c>
      <c r="AR70" s="198">
        <v>155493.0</v>
      </c>
      <c r="AS70" s="182">
        <v>95479.0</v>
      </c>
      <c r="AT70" s="182">
        <v>56252.0</v>
      </c>
      <c r="AU70" s="132">
        <f t="shared" si="37"/>
        <v>10.9619756</v>
      </c>
      <c r="AV70" s="128">
        <v>91557.0</v>
      </c>
      <c r="AW70" s="130">
        <v>60868.0</v>
      </c>
      <c r="AX70" s="132">
        <f t="shared" si="38"/>
        <v>6.378573866</v>
      </c>
      <c r="AY70" s="42">
        <v>708237.0</v>
      </c>
      <c r="AZ70" s="44">
        <v>131037.0</v>
      </c>
      <c r="BA70" s="44">
        <v>12165.0</v>
      </c>
      <c r="BB70" s="44">
        <v>470745.0</v>
      </c>
      <c r="BC70" s="44">
        <v>83387.0</v>
      </c>
      <c r="BD70" s="44">
        <v>1368.0</v>
      </c>
      <c r="BE70" s="71">
        <v>9535.0</v>
      </c>
      <c r="BF70" s="42">
        <v>504841.0</v>
      </c>
      <c r="BG70" s="44">
        <v>113813.0</v>
      </c>
      <c r="BH70" s="44">
        <v>9687.0</v>
      </c>
      <c r="BI70" s="44">
        <v>306928.0</v>
      </c>
      <c r="BJ70" s="44">
        <v>67218.0</v>
      </c>
      <c r="BK70" s="44">
        <v>1067.0</v>
      </c>
      <c r="BL70" s="71">
        <v>6128.0</v>
      </c>
      <c r="BM70" s="186"/>
      <c r="BN70" s="186"/>
      <c r="BO70" s="54"/>
      <c r="BP70" s="58"/>
      <c r="BQ70" s="58"/>
      <c r="BR70" s="58"/>
      <c r="BS70" s="58"/>
      <c r="BT70" s="58"/>
      <c r="BU70" s="58"/>
      <c r="BV70" s="58"/>
      <c r="BW70" s="58"/>
      <c r="BX70" s="58"/>
      <c r="BY70" s="58"/>
      <c r="BZ70" s="58"/>
      <c r="CA70" s="58"/>
      <c r="CB70" s="58"/>
      <c r="CC70" s="58"/>
      <c r="CD70" s="56"/>
      <c r="CE70" s="56"/>
      <c r="CF70" s="58"/>
      <c r="CG70" s="56"/>
      <c r="CH70" s="58"/>
      <c r="CI70" s="130"/>
      <c r="CJ70" s="56"/>
      <c r="CK70" s="56"/>
      <c r="CL70" s="56"/>
      <c r="CM70" s="56"/>
      <c r="CN70" s="56"/>
      <c r="CO70" s="56"/>
      <c r="CP70" s="56"/>
      <c r="CQ70" s="56"/>
      <c r="CR70" s="56"/>
      <c r="CS70" s="56"/>
      <c r="CT70" s="56"/>
      <c r="CU70" s="56"/>
      <c r="CV70" s="56"/>
      <c r="CW70" s="56"/>
      <c r="CX70" s="56"/>
      <c r="CY70" s="56"/>
    </row>
    <row r="71" ht="15.0" customHeight="1">
      <c r="A71" s="139" t="s">
        <v>992</v>
      </c>
      <c r="B71" s="140" t="s">
        <v>993</v>
      </c>
      <c r="C71" s="65" t="s">
        <v>120</v>
      </c>
      <c r="D71" s="67" t="s">
        <v>994</v>
      </c>
      <c r="E71" s="69" t="s">
        <v>995</v>
      </c>
      <c r="F71" s="71" t="s">
        <v>996</v>
      </c>
      <c r="G71" s="73">
        <v>1941.0</v>
      </c>
      <c r="H71" s="75" t="s">
        <v>175</v>
      </c>
      <c r="I71" s="73">
        <v>2012.0</v>
      </c>
      <c r="J71" s="87">
        <f t="shared" si="4"/>
        <v>0.5598946515</v>
      </c>
      <c r="K71" s="89">
        <f t="shared" si="5"/>
        <v>0.4401053485</v>
      </c>
      <c r="L71" s="42" t="str">
        <f t="shared" si="31"/>
        <v>D+</v>
      </c>
      <c r="M71" s="180">
        <f t="shared" si="32"/>
        <v>7.708781426</v>
      </c>
      <c r="N71" s="87">
        <f t="shared" si="6"/>
        <v>0.6157700884</v>
      </c>
      <c r="O71" s="89">
        <f t="shared" si="7"/>
        <v>0.3842299116</v>
      </c>
      <c r="P71" s="44" t="str">
        <f t="shared" si="33"/>
        <v>D+</v>
      </c>
      <c r="Q71" s="180">
        <f t="shared" si="34"/>
        <v>9.612489527</v>
      </c>
      <c r="R71" s="87">
        <f t="shared" si="8"/>
        <v>0.5949341761</v>
      </c>
      <c r="S71" s="89">
        <f t="shared" si="9"/>
        <v>0.4050658239</v>
      </c>
      <c r="T71" s="44" t="str">
        <f t="shared" si="35"/>
        <v>D+</v>
      </c>
      <c r="U71" s="180">
        <f t="shared" si="36"/>
        <v>5.805073324</v>
      </c>
      <c r="V71" s="87">
        <f t="shared" si="10"/>
        <v>0.5598946515</v>
      </c>
      <c r="W71" s="124">
        <f t="shared" si="11"/>
        <v>0.4401053485</v>
      </c>
      <c r="X71" s="87">
        <f t="shared" si="12"/>
        <v>0.56559223</v>
      </c>
      <c r="Y71" s="124">
        <f t="shared" si="13"/>
        <v>0.43440777</v>
      </c>
      <c r="Z71" s="87">
        <f t="shared" si="14"/>
        <v>0.3851524616</v>
      </c>
      <c r="AA71" s="89">
        <f t="shared" si="15"/>
        <v>0.07283641446</v>
      </c>
      <c r="AB71" s="89">
        <f t="shared" si="16"/>
        <v>0.2960541002</v>
      </c>
      <c r="AC71" s="89">
        <f t="shared" si="17"/>
        <v>0.2206177251</v>
      </c>
      <c r="AD71" s="89">
        <f t="shared" si="18"/>
        <v>0.003005149273</v>
      </c>
      <c r="AE71" s="89">
        <f t="shared" si="19"/>
        <v>0.02233414934</v>
      </c>
      <c r="AF71" s="87"/>
      <c r="AG71" s="124"/>
      <c r="AH71" s="21">
        <v>68.0</v>
      </c>
      <c r="AI71" s="128">
        <f t="shared" si="20"/>
        <v>123400</v>
      </c>
      <c r="AJ71" s="182">
        <v>69091.0</v>
      </c>
      <c r="AK71" s="182">
        <v>54309.0</v>
      </c>
      <c r="AL71" s="197">
        <v>0.0</v>
      </c>
      <c r="AM71" s="128">
        <v>130093.0</v>
      </c>
      <c r="AN71" s="138">
        <v>99919.0</v>
      </c>
      <c r="AO71" s="128"/>
      <c r="AP71" s="138"/>
      <c r="AQ71" s="109">
        <f t="shared" si="21"/>
        <v>7.708781426</v>
      </c>
      <c r="AR71" s="198">
        <v>245624.0</v>
      </c>
      <c r="AS71" s="182">
        <v>147456.0</v>
      </c>
      <c r="AT71" s="182">
        <v>92010.0</v>
      </c>
      <c r="AU71" s="132">
        <f t="shared" si="37"/>
        <v>9.612489527</v>
      </c>
      <c r="AV71" s="128">
        <v>145697.0</v>
      </c>
      <c r="AW71" s="130">
        <v>99199.0</v>
      </c>
      <c r="AX71" s="132">
        <f t="shared" si="38"/>
        <v>5.805073324</v>
      </c>
      <c r="AY71" s="42">
        <v>701770.0</v>
      </c>
      <c r="AZ71" s="44">
        <v>239094.0</v>
      </c>
      <c r="BA71" s="44">
        <v>51309.0</v>
      </c>
      <c r="BB71" s="44">
        <v>239436.0</v>
      </c>
      <c r="BC71" s="44">
        <v>149779.0</v>
      </c>
      <c r="BD71" s="44">
        <v>1928.0</v>
      </c>
      <c r="BE71" s="71">
        <v>20224.0</v>
      </c>
      <c r="BF71" s="42">
        <v>533085.0</v>
      </c>
      <c r="BG71" s="44">
        <v>205319.0</v>
      </c>
      <c r="BH71" s="44">
        <v>38828.0</v>
      </c>
      <c r="BI71" s="44">
        <v>157822.0</v>
      </c>
      <c r="BJ71" s="44">
        <v>117608.0</v>
      </c>
      <c r="BK71" s="44">
        <v>1602.0</v>
      </c>
      <c r="BL71" s="71">
        <v>11906.0</v>
      </c>
      <c r="BM71" s="186"/>
      <c r="BN71" s="186"/>
      <c r="BO71" s="54"/>
      <c r="BP71" s="58"/>
      <c r="BQ71" s="58"/>
      <c r="BR71" s="58"/>
      <c r="BS71" s="58"/>
      <c r="BT71" s="58"/>
      <c r="BU71" s="58"/>
      <c r="BV71" s="58"/>
      <c r="BW71" s="58"/>
      <c r="BX71" s="58"/>
      <c r="BY71" s="58"/>
      <c r="BZ71" s="58"/>
      <c r="CA71" s="58"/>
      <c r="CB71" s="58"/>
      <c r="CC71" s="58"/>
      <c r="CD71" s="56"/>
      <c r="CE71" s="56"/>
      <c r="CF71" s="58"/>
      <c r="CG71" s="56"/>
      <c r="CH71" s="58"/>
      <c r="CI71" s="130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</row>
    <row r="72" ht="15.0" customHeight="1">
      <c r="A72" s="176" t="s">
        <v>997</v>
      </c>
      <c r="B72" s="178" t="s">
        <v>998</v>
      </c>
      <c r="C72" s="72" t="s">
        <v>999</v>
      </c>
      <c r="D72" s="74" t="s">
        <v>1000</v>
      </c>
      <c r="E72" s="69" t="s">
        <v>1001</v>
      </c>
      <c r="F72" s="71" t="s">
        <v>1002</v>
      </c>
      <c r="G72" s="73">
        <v>1947.0</v>
      </c>
      <c r="H72" s="75" t="s">
        <v>103</v>
      </c>
      <c r="I72" s="73">
        <v>1988.0</v>
      </c>
      <c r="J72" s="87">
        <f t="shared" si="4"/>
        <v>0.3587802855</v>
      </c>
      <c r="K72" s="89">
        <f t="shared" si="5"/>
        <v>0.6412197145</v>
      </c>
      <c r="L72" s="42" t="str">
        <f t="shared" si="31"/>
        <v>R+</v>
      </c>
      <c r="M72" s="91">
        <f t="shared" si="32"/>
        <v>7.055840675</v>
      </c>
      <c r="N72" s="87">
        <f t="shared" si="6"/>
        <v>0.4402253003</v>
      </c>
      <c r="O72" s="89">
        <f t="shared" si="7"/>
        <v>0.5597746997</v>
      </c>
      <c r="P72" s="44" t="str">
        <f t="shared" si="33"/>
        <v>R+</v>
      </c>
      <c r="Q72" s="91">
        <f t="shared" si="34"/>
        <v>7.941989286</v>
      </c>
      <c r="R72" s="87">
        <f t="shared" si="8"/>
        <v>0.4751865223</v>
      </c>
      <c r="S72" s="89">
        <f t="shared" si="9"/>
        <v>0.5248134777</v>
      </c>
      <c r="T72" s="44" t="str">
        <f t="shared" si="35"/>
        <v>R+</v>
      </c>
      <c r="U72" s="91">
        <f t="shared" si="36"/>
        <v>6.169692064</v>
      </c>
      <c r="V72" s="87">
        <f t="shared" si="10"/>
        <v>0.3587802855</v>
      </c>
      <c r="W72" s="124">
        <f t="shared" si="11"/>
        <v>0.6412197145</v>
      </c>
      <c r="X72" s="87">
        <f t="shared" si="12"/>
        <v>0.390214181</v>
      </c>
      <c r="Y72" s="124">
        <f t="shared" si="13"/>
        <v>0.609785819</v>
      </c>
      <c r="Z72" s="87">
        <f t="shared" si="14"/>
        <v>0.6148555904</v>
      </c>
      <c r="AA72" s="89">
        <f t="shared" si="15"/>
        <v>0.009759640805</v>
      </c>
      <c r="AB72" s="89">
        <f t="shared" si="16"/>
        <v>0.1701955311</v>
      </c>
      <c r="AC72" s="89">
        <f t="shared" si="17"/>
        <v>0.18145419</v>
      </c>
      <c r="AD72" s="89">
        <f t="shared" si="18"/>
        <v>0.002262769694</v>
      </c>
      <c r="AE72" s="89">
        <f t="shared" si="19"/>
        <v>0.02147227796</v>
      </c>
      <c r="AF72" s="87"/>
      <c r="AG72" s="124"/>
      <c r="AH72" s="21">
        <v>69.0</v>
      </c>
      <c r="AI72" s="128">
        <f t="shared" si="20"/>
        <v>174795</v>
      </c>
      <c r="AJ72" s="182">
        <v>62713.0</v>
      </c>
      <c r="AK72" s="182">
        <v>112082.0</v>
      </c>
      <c r="AL72" s="197">
        <v>0.0</v>
      </c>
      <c r="AM72" s="128">
        <v>113358.0</v>
      </c>
      <c r="AN72" s="138">
        <v>177144.0</v>
      </c>
      <c r="AO72" s="128"/>
      <c r="AP72" s="138"/>
      <c r="AQ72" s="109">
        <f t="shared" si="21"/>
        <v>-7.055840675</v>
      </c>
      <c r="AR72" s="198">
        <v>309496.0</v>
      </c>
      <c r="AS72" s="182">
        <v>133103.0</v>
      </c>
      <c r="AT72" s="182">
        <v>169249.0</v>
      </c>
      <c r="AU72" s="132">
        <f t="shared" si="37"/>
        <v>-7.941989286</v>
      </c>
      <c r="AV72" s="128">
        <v>148080.0</v>
      </c>
      <c r="AW72" s="130">
        <v>163545.0</v>
      </c>
      <c r="AX72" s="132">
        <f t="shared" si="38"/>
        <v>-6.169692064</v>
      </c>
      <c r="AY72" s="42">
        <v>712874.0</v>
      </c>
      <c r="AZ72" s="44">
        <v>415230.0</v>
      </c>
      <c r="BA72" s="44">
        <v>6680.0</v>
      </c>
      <c r="BB72" s="44">
        <v>140691.0</v>
      </c>
      <c r="BC72" s="44">
        <v>127786.0</v>
      </c>
      <c r="BD72" s="44">
        <v>1515.0</v>
      </c>
      <c r="BE72" s="71">
        <v>20972.0</v>
      </c>
      <c r="BF72" s="42">
        <v>561701.0</v>
      </c>
      <c r="BG72" s="44">
        <v>345365.0</v>
      </c>
      <c r="BH72" s="44">
        <v>5482.0</v>
      </c>
      <c r="BI72" s="44">
        <v>95599.0</v>
      </c>
      <c r="BJ72" s="44">
        <v>101923.0</v>
      </c>
      <c r="BK72" s="44">
        <v>1271.0</v>
      </c>
      <c r="BL72" s="71">
        <v>12061.0</v>
      </c>
      <c r="BM72" s="186"/>
      <c r="BN72" s="186"/>
      <c r="BO72" s="54"/>
      <c r="BP72" s="58"/>
      <c r="BQ72" s="58"/>
      <c r="BR72" s="58"/>
      <c r="BS72" s="58"/>
      <c r="BT72" s="58"/>
      <c r="BU72" s="58"/>
      <c r="BV72" s="58"/>
      <c r="BW72" s="58"/>
      <c r="BX72" s="58"/>
      <c r="BY72" s="58"/>
      <c r="BZ72" s="58"/>
      <c r="CA72" s="58"/>
      <c r="CB72" s="58"/>
      <c r="CC72" s="58"/>
      <c r="CD72" s="56"/>
      <c r="CE72" s="56"/>
      <c r="CF72" s="58"/>
      <c r="CG72" s="56"/>
      <c r="CH72" s="58"/>
      <c r="CI72" s="130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56"/>
    </row>
    <row r="73" ht="15.0" customHeight="1">
      <c r="A73" s="139" t="s">
        <v>1003</v>
      </c>
      <c r="B73" s="140" t="s">
        <v>1004</v>
      </c>
      <c r="C73" s="72" t="s">
        <v>1005</v>
      </c>
      <c r="D73" s="74" t="s">
        <v>1006</v>
      </c>
      <c r="E73" s="69" t="s">
        <v>1007</v>
      </c>
      <c r="F73" s="71" t="s">
        <v>1008</v>
      </c>
      <c r="G73" s="73">
        <v>1953.0</v>
      </c>
      <c r="H73" s="75" t="s">
        <v>1009</v>
      </c>
      <c r="I73" s="73">
        <v>2000.0</v>
      </c>
      <c r="J73" s="87">
        <f t="shared" si="4"/>
        <v>0.3983094482</v>
      </c>
      <c r="K73" s="89">
        <f t="shared" si="5"/>
        <v>0.6016905518</v>
      </c>
      <c r="L73" s="42" t="str">
        <f t="shared" si="31"/>
        <v>R+</v>
      </c>
      <c r="M73" s="91">
        <f t="shared" si="32"/>
        <v>4.173348183</v>
      </c>
      <c r="N73" s="87">
        <f t="shared" si="6"/>
        <v>0.4663392334</v>
      </c>
      <c r="O73" s="89">
        <f t="shared" si="7"/>
        <v>0.5336607666</v>
      </c>
      <c r="P73" s="44" t="str">
        <f t="shared" si="33"/>
        <v>R+</v>
      </c>
      <c r="Q73" s="91">
        <f t="shared" si="34"/>
        <v>5.33059598</v>
      </c>
      <c r="R73" s="87">
        <f t="shared" si="8"/>
        <v>0.506722439</v>
      </c>
      <c r="S73" s="89">
        <f t="shared" si="9"/>
        <v>0.493277561</v>
      </c>
      <c r="T73" s="44" t="str">
        <f t="shared" si="35"/>
        <v>R+</v>
      </c>
      <c r="U73" s="91">
        <f t="shared" si="36"/>
        <v>3.016100387</v>
      </c>
      <c r="V73" s="87">
        <f t="shared" si="10"/>
        <v>0.3983094482</v>
      </c>
      <c r="W73" s="124">
        <f t="shared" si="11"/>
        <v>0.6016905518</v>
      </c>
      <c r="X73" s="87">
        <f t="shared" si="12"/>
        <v>0.4183738866</v>
      </c>
      <c r="Y73" s="124">
        <f t="shared" si="13"/>
        <v>0.5816261134</v>
      </c>
      <c r="Z73" s="87">
        <f t="shared" si="14"/>
        <v>0.6538140476</v>
      </c>
      <c r="AA73" s="89">
        <f t="shared" si="15"/>
        <v>0.02365957981</v>
      </c>
      <c r="AB73" s="89">
        <f t="shared" si="16"/>
        <v>0.2211379351</v>
      </c>
      <c r="AC73" s="89">
        <f t="shared" si="17"/>
        <v>0.07561055789</v>
      </c>
      <c r="AD73" s="89">
        <f t="shared" si="18"/>
        <v>0.003664086047</v>
      </c>
      <c r="AE73" s="89">
        <f t="shared" si="19"/>
        <v>0.02211379351</v>
      </c>
      <c r="AF73" s="87"/>
      <c r="AG73" s="124"/>
      <c r="AH73" s="21">
        <v>70.0</v>
      </c>
      <c r="AI73" s="128">
        <f t="shared" si="20"/>
        <v>163142</v>
      </c>
      <c r="AJ73" s="182">
        <v>64981.0</v>
      </c>
      <c r="AK73" s="182">
        <v>98161.0</v>
      </c>
      <c r="AL73" s="197">
        <v>0.0</v>
      </c>
      <c r="AM73" s="128">
        <v>114893.0</v>
      </c>
      <c r="AN73" s="138">
        <v>159725.0</v>
      </c>
      <c r="AO73" s="128"/>
      <c r="AP73" s="138"/>
      <c r="AQ73" s="109">
        <f t="shared" si="21"/>
        <v>-4.173348183</v>
      </c>
      <c r="AR73" s="198">
        <v>294468.0</v>
      </c>
      <c r="AS73" s="182">
        <v>134447.0</v>
      </c>
      <c r="AT73" s="182">
        <v>153856.0</v>
      </c>
      <c r="AU73" s="132">
        <f t="shared" si="37"/>
        <v>-5.33059598</v>
      </c>
      <c r="AV73" s="128">
        <v>146459.0</v>
      </c>
      <c r="AW73" s="130">
        <v>142573.0</v>
      </c>
      <c r="AX73" s="132">
        <f t="shared" si="38"/>
        <v>-3.016100387</v>
      </c>
      <c r="AY73" s="42">
        <v>713732.0</v>
      </c>
      <c r="AZ73" s="44">
        <v>438171.0</v>
      </c>
      <c r="BA73" s="44">
        <v>16596.0</v>
      </c>
      <c r="BB73" s="44">
        <v>182877.0</v>
      </c>
      <c r="BC73" s="44">
        <v>50892.0</v>
      </c>
      <c r="BD73" s="44">
        <v>2465.0</v>
      </c>
      <c r="BE73" s="71">
        <v>22731.0</v>
      </c>
      <c r="BF73" s="42">
        <v>541472.0</v>
      </c>
      <c r="BG73" s="44">
        <v>354022.0</v>
      </c>
      <c r="BH73" s="44">
        <v>12811.0</v>
      </c>
      <c r="BI73" s="44">
        <v>119740.0</v>
      </c>
      <c r="BJ73" s="44">
        <v>40941.0</v>
      </c>
      <c r="BK73" s="44">
        <v>1984.0</v>
      </c>
      <c r="BL73" s="71">
        <v>11974.0</v>
      </c>
      <c r="BM73" s="186"/>
      <c r="BN73" s="186"/>
      <c r="BO73" s="54"/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6"/>
      <c r="CE73" s="56"/>
      <c r="CF73" s="58"/>
      <c r="CG73" s="56"/>
      <c r="CH73" s="58"/>
      <c r="CI73" s="130"/>
      <c r="CJ73" s="56"/>
      <c r="CK73" s="56"/>
      <c r="CL73" s="56"/>
      <c r="CM73" s="56"/>
      <c r="CN73" s="56"/>
      <c r="CO73" s="56"/>
      <c r="CP73" s="56"/>
      <c r="CQ73" s="56"/>
      <c r="CR73" s="56"/>
      <c r="CS73" s="56"/>
      <c r="CT73" s="56"/>
      <c r="CU73" s="56"/>
      <c r="CV73" s="56"/>
      <c r="CW73" s="56"/>
      <c r="CX73" s="56"/>
      <c r="CY73" s="56"/>
    </row>
    <row r="74" ht="15.0" customHeight="1">
      <c r="A74" s="176" t="s">
        <v>1010</v>
      </c>
      <c r="B74" s="178" t="s">
        <v>1011</v>
      </c>
      <c r="C74" s="72" t="s">
        <v>1012</v>
      </c>
      <c r="D74" s="74" t="s">
        <v>1013</v>
      </c>
      <c r="E74" s="69" t="s">
        <v>1014</v>
      </c>
      <c r="F74" s="71" t="s">
        <v>1015</v>
      </c>
      <c r="G74" s="73">
        <v>1976.0</v>
      </c>
      <c r="H74" s="75" t="s">
        <v>129</v>
      </c>
      <c r="I74" s="73">
        <v>2008.0</v>
      </c>
      <c r="J74" s="87">
        <f t="shared" si="4"/>
        <v>0.287999288</v>
      </c>
      <c r="K74" s="89">
        <f t="shared" si="5"/>
        <v>0.712000712</v>
      </c>
      <c r="L74" s="42" t="str">
        <f t="shared" si="31"/>
        <v>R+</v>
      </c>
      <c r="M74" s="91">
        <f t="shared" si="32"/>
        <v>13.47465622</v>
      </c>
      <c r="N74" s="87">
        <f t="shared" si="6"/>
        <v>0.3833719884</v>
      </c>
      <c r="O74" s="89">
        <f t="shared" si="7"/>
        <v>0.6166280116</v>
      </c>
      <c r="P74" s="44" t="str">
        <f t="shared" si="33"/>
        <v>R+</v>
      </c>
      <c r="Q74" s="91">
        <f t="shared" si="34"/>
        <v>13.62732048</v>
      </c>
      <c r="R74" s="87">
        <f t="shared" si="8"/>
        <v>0.4036635234</v>
      </c>
      <c r="S74" s="89">
        <f t="shared" si="9"/>
        <v>0.5963364766</v>
      </c>
      <c r="T74" s="44" t="str">
        <f t="shared" si="35"/>
        <v>R+</v>
      </c>
      <c r="U74" s="91">
        <f t="shared" si="36"/>
        <v>13.32199195</v>
      </c>
      <c r="V74" s="87">
        <f t="shared" si="10"/>
        <v>0.287999288</v>
      </c>
      <c r="W74" s="124">
        <f t="shared" si="11"/>
        <v>0.712000712</v>
      </c>
      <c r="X74" s="87">
        <f t="shared" si="12"/>
        <v>0.3231020585</v>
      </c>
      <c r="Y74" s="124">
        <f t="shared" si="13"/>
        <v>0.6768979415</v>
      </c>
      <c r="Z74" s="87">
        <f t="shared" si="14"/>
        <v>0.6331026431</v>
      </c>
      <c r="AA74" s="89">
        <f t="shared" si="15"/>
        <v>0.02312599375</v>
      </c>
      <c r="AB74" s="89">
        <f t="shared" si="16"/>
        <v>0.2574641483</v>
      </c>
      <c r="AC74" s="89">
        <f t="shared" si="17"/>
        <v>0.05500848766</v>
      </c>
      <c r="AD74" s="89">
        <f t="shared" si="18"/>
        <v>0.009488128797</v>
      </c>
      <c r="AE74" s="89">
        <f t="shared" si="19"/>
        <v>0.02181059844</v>
      </c>
      <c r="AF74" s="87"/>
      <c r="AG74" s="124"/>
      <c r="AH74" s="21">
        <v>71.0</v>
      </c>
      <c r="AI74" s="128">
        <f t="shared" si="20"/>
        <v>157299</v>
      </c>
      <c r="AJ74" s="182">
        <v>45302.0</v>
      </c>
      <c r="AK74" s="182">
        <v>111997.0</v>
      </c>
      <c r="AL74" s="197">
        <v>0.0</v>
      </c>
      <c r="AM74" s="128">
        <v>83455.0</v>
      </c>
      <c r="AN74" s="138">
        <v>174838.0</v>
      </c>
      <c r="AO74" s="128"/>
      <c r="AP74" s="138"/>
      <c r="AQ74" s="109">
        <f t="shared" si="21"/>
        <v>-13.47465622</v>
      </c>
      <c r="AR74" s="198">
        <v>273289.0</v>
      </c>
      <c r="AS74" s="182">
        <v>102649.0</v>
      </c>
      <c r="AT74" s="182">
        <v>165104.0</v>
      </c>
      <c r="AU74" s="132">
        <f t="shared" si="37"/>
        <v>-13.62732048</v>
      </c>
      <c r="AV74" s="128">
        <v>108686.0</v>
      </c>
      <c r="AW74" s="130">
        <v>160563.0</v>
      </c>
      <c r="AX74" s="132">
        <f t="shared" si="38"/>
        <v>-13.32199195</v>
      </c>
      <c r="AY74" s="42">
        <v>700614.0</v>
      </c>
      <c r="AZ74" s="44">
        <v>410047.0</v>
      </c>
      <c r="BA74" s="44">
        <v>16301.0</v>
      </c>
      <c r="BB74" s="44">
        <v>210423.0</v>
      </c>
      <c r="BC74" s="44">
        <v>36142.0</v>
      </c>
      <c r="BD74" s="44">
        <v>6908.0</v>
      </c>
      <c r="BE74" s="71">
        <v>20793.0</v>
      </c>
      <c r="BF74" s="42">
        <v>520756.0</v>
      </c>
      <c r="BG74" s="44">
        <v>329692.0</v>
      </c>
      <c r="BH74" s="44">
        <v>12043.0</v>
      </c>
      <c r="BI74" s="44">
        <v>134076.0</v>
      </c>
      <c r="BJ74" s="44">
        <v>28646.0</v>
      </c>
      <c r="BK74" s="44">
        <v>4941.0</v>
      </c>
      <c r="BL74" s="71">
        <v>11358.0</v>
      </c>
      <c r="BM74" s="186"/>
      <c r="BN74" s="186"/>
      <c r="BO74" s="54"/>
      <c r="BP74" s="58"/>
      <c r="BQ74" s="58"/>
      <c r="BR74" s="58"/>
      <c r="BS74" s="58"/>
      <c r="BT74" s="58"/>
      <c r="BU74" s="58"/>
      <c r="BV74" s="58"/>
      <c r="BW74" s="58"/>
      <c r="BX74" s="58"/>
      <c r="BY74" s="58"/>
      <c r="BZ74" s="58"/>
      <c r="CA74" s="58"/>
      <c r="CB74" s="58"/>
      <c r="CC74" s="58"/>
      <c r="CD74" s="56"/>
      <c r="CE74" s="56"/>
      <c r="CF74" s="58"/>
      <c r="CG74" s="56"/>
      <c r="CH74" s="58"/>
      <c r="CI74" s="130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</row>
    <row r="75" ht="15.0" customHeight="1">
      <c r="A75" s="139" t="s">
        <v>1016</v>
      </c>
      <c r="B75" s="140" t="s">
        <v>1017</v>
      </c>
      <c r="C75" s="65" t="s">
        <v>1018</v>
      </c>
      <c r="D75" s="67" t="s">
        <v>1019</v>
      </c>
      <c r="E75" s="69" t="s">
        <v>1020</v>
      </c>
      <c r="F75" s="71" t="s">
        <v>1021</v>
      </c>
      <c r="G75" s="73">
        <v>1961.0</v>
      </c>
      <c r="H75" s="75" t="s">
        <v>110</v>
      </c>
      <c r="I75" s="73">
        <v>2012.0</v>
      </c>
      <c r="J75" s="87">
        <f t="shared" si="4"/>
        <v>0.687895058</v>
      </c>
      <c r="K75" s="89">
        <f t="shared" si="5"/>
        <v>0.312104942</v>
      </c>
      <c r="L75" s="42" t="str">
        <f t="shared" si="31"/>
        <v>D+</v>
      </c>
      <c r="M75" s="180">
        <f t="shared" si="32"/>
        <v>16.08803292</v>
      </c>
      <c r="N75" s="87">
        <f t="shared" si="6"/>
        <v>0.7061532635</v>
      </c>
      <c r="O75" s="89">
        <f t="shared" si="7"/>
        <v>0.2938467365</v>
      </c>
      <c r="P75" s="44" t="str">
        <f t="shared" si="33"/>
        <v>D+</v>
      </c>
      <c r="Q75" s="180">
        <f t="shared" si="34"/>
        <v>18.65080704</v>
      </c>
      <c r="R75" s="87">
        <f t="shared" si="8"/>
        <v>0.6721360309</v>
      </c>
      <c r="S75" s="89">
        <f t="shared" si="9"/>
        <v>0.3278639691</v>
      </c>
      <c r="T75" s="44" t="str">
        <f t="shared" si="35"/>
        <v>D+</v>
      </c>
      <c r="U75" s="180">
        <f t="shared" si="36"/>
        <v>13.5252588</v>
      </c>
      <c r="V75" s="87">
        <f t="shared" si="10"/>
        <v>0.687895058</v>
      </c>
      <c r="W75" s="124">
        <f t="shared" si="11"/>
        <v>0.312104942</v>
      </c>
      <c r="X75" s="87">
        <f t="shared" si="12"/>
        <v>0.7147768479</v>
      </c>
      <c r="Y75" s="124">
        <f t="shared" si="13"/>
        <v>0.2852231521</v>
      </c>
      <c r="Z75" s="87">
        <f t="shared" si="14"/>
        <v>0.1759961069</v>
      </c>
      <c r="AA75" s="89">
        <f t="shared" si="15"/>
        <v>0.07431573511</v>
      </c>
      <c r="AB75" s="89">
        <f t="shared" si="16"/>
        <v>0.6386346482</v>
      </c>
      <c r="AC75" s="89">
        <f t="shared" si="17"/>
        <v>0.0909108966</v>
      </c>
      <c r="AD75" s="89">
        <f t="shared" si="18"/>
        <v>0.004701465856</v>
      </c>
      <c r="AE75" s="89">
        <f t="shared" si="19"/>
        <v>0.01544114726</v>
      </c>
      <c r="AF75" s="87"/>
      <c r="AG75" s="124"/>
      <c r="AH75" s="21">
        <v>72.0</v>
      </c>
      <c r="AI75" s="128">
        <f t="shared" si="20"/>
        <v>81950</v>
      </c>
      <c r="AJ75" s="182">
        <v>56373.0</v>
      </c>
      <c r="AK75" s="182">
        <v>25577.0</v>
      </c>
      <c r="AL75" s="197">
        <v>0.0</v>
      </c>
      <c r="AM75" s="128">
        <v>113934.0</v>
      </c>
      <c r="AN75" s="138">
        <v>45464.0</v>
      </c>
      <c r="AO75" s="128"/>
      <c r="AP75" s="138"/>
      <c r="AQ75" s="109">
        <f t="shared" si="21"/>
        <v>16.08803292</v>
      </c>
      <c r="AR75" s="198">
        <v>166684.0</v>
      </c>
      <c r="AS75" s="182">
        <v>115610.0</v>
      </c>
      <c r="AT75" s="182">
        <v>48108.0</v>
      </c>
      <c r="AU75" s="132">
        <f t="shared" si="37"/>
        <v>18.65080704</v>
      </c>
      <c r="AV75" s="128">
        <v>110561.0</v>
      </c>
      <c r="AW75" s="130">
        <v>53931.0</v>
      </c>
      <c r="AX75" s="132">
        <f t="shared" si="38"/>
        <v>13.5252588</v>
      </c>
      <c r="AY75" s="42">
        <v>702436.0</v>
      </c>
      <c r="AZ75" s="44">
        <v>101085.0</v>
      </c>
      <c r="BA75" s="44">
        <v>47932.0</v>
      </c>
      <c r="BB75" s="44">
        <v>480634.0</v>
      </c>
      <c r="BC75" s="44">
        <v>57218.0</v>
      </c>
      <c r="BD75" s="44">
        <v>3132.0</v>
      </c>
      <c r="BE75" s="71">
        <v>12435.0</v>
      </c>
      <c r="BF75" s="42">
        <v>503460.0</v>
      </c>
      <c r="BG75" s="44">
        <v>88607.0</v>
      </c>
      <c r="BH75" s="44">
        <v>37415.0</v>
      </c>
      <c r="BI75" s="44">
        <v>321527.0</v>
      </c>
      <c r="BJ75" s="44">
        <v>45770.0</v>
      </c>
      <c r="BK75" s="44">
        <v>2367.0</v>
      </c>
      <c r="BL75" s="71">
        <v>7774.0</v>
      </c>
      <c r="BM75" s="186"/>
      <c r="BN75" s="186"/>
      <c r="BO75" s="54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6"/>
      <c r="CE75" s="56"/>
      <c r="CF75" s="58"/>
      <c r="CG75" s="56"/>
      <c r="CH75" s="58"/>
      <c r="CI75" s="130"/>
      <c r="CJ75" s="56"/>
      <c r="CK75" s="56"/>
      <c r="CL75" s="56"/>
      <c r="CM75" s="56"/>
      <c r="CN75" s="56"/>
      <c r="CO75" s="56"/>
      <c r="CP75" s="56"/>
      <c r="CQ75" s="56"/>
      <c r="CR75" s="56"/>
      <c r="CS75" s="56"/>
      <c r="CT75" s="56"/>
      <c r="CU75" s="56"/>
      <c r="CV75" s="56"/>
      <c r="CW75" s="56"/>
      <c r="CX75" s="56"/>
      <c r="CY75" s="56"/>
    </row>
    <row r="76" ht="15.0" customHeight="1">
      <c r="A76" s="176" t="s">
        <v>1022</v>
      </c>
      <c r="B76" s="178" t="s">
        <v>1023</v>
      </c>
      <c r="C76" s="65" t="s">
        <v>731</v>
      </c>
      <c r="D76" s="67" t="s">
        <v>470</v>
      </c>
      <c r="E76" s="69" t="s">
        <v>1024</v>
      </c>
      <c r="F76" s="71" t="s">
        <v>1025</v>
      </c>
      <c r="G76" s="73">
        <v>1958.0</v>
      </c>
      <c r="H76" s="75" t="s">
        <v>192</v>
      </c>
      <c r="I76" s="73">
        <v>2012.0</v>
      </c>
      <c r="J76" s="87">
        <f t="shared" si="4"/>
        <v>0.5158687073</v>
      </c>
      <c r="K76" s="89">
        <f t="shared" si="5"/>
        <v>0.4841312927</v>
      </c>
      <c r="L76" s="42" t="str">
        <f t="shared" si="31"/>
        <v>D+</v>
      </c>
      <c r="M76" s="180">
        <f t="shared" si="32"/>
        <v>1.8789641</v>
      </c>
      <c r="N76" s="87">
        <f t="shared" si="6"/>
        <v>0.532806522</v>
      </c>
      <c r="O76" s="89">
        <f t="shared" si="7"/>
        <v>0.467193478</v>
      </c>
      <c r="P76" s="44" t="str">
        <f t="shared" si="33"/>
        <v>D+</v>
      </c>
      <c r="Q76" s="180">
        <f t="shared" si="34"/>
        <v>1.31613288</v>
      </c>
      <c r="R76" s="87">
        <f t="shared" si="8"/>
        <v>0.5613013961</v>
      </c>
      <c r="S76" s="89">
        <f t="shared" si="9"/>
        <v>0.4386986039</v>
      </c>
      <c r="T76" s="44" t="str">
        <f t="shared" si="35"/>
        <v>D+</v>
      </c>
      <c r="U76" s="180">
        <f t="shared" si="36"/>
        <v>2.44179532</v>
      </c>
      <c r="V76" s="87">
        <f t="shared" si="10"/>
        <v>0.5158687073</v>
      </c>
      <c r="W76" s="124">
        <f t="shared" si="11"/>
        <v>0.4841312927</v>
      </c>
      <c r="X76" s="87">
        <f t="shared" si="12"/>
        <v>0.511814403</v>
      </c>
      <c r="Y76" s="124">
        <f t="shared" si="13"/>
        <v>0.488185597</v>
      </c>
      <c r="Z76" s="87">
        <f t="shared" si="14"/>
        <v>0.6470889363</v>
      </c>
      <c r="AA76" s="89">
        <f t="shared" si="15"/>
        <v>0.02890997205</v>
      </c>
      <c r="AB76" s="89">
        <f t="shared" si="16"/>
        <v>0.1156648598</v>
      </c>
      <c r="AC76" s="89">
        <f t="shared" si="17"/>
        <v>0.177571227</v>
      </c>
      <c r="AD76" s="89">
        <f t="shared" si="18"/>
        <v>0.002839627067</v>
      </c>
      <c r="AE76" s="89">
        <f t="shared" si="19"/>
        <v>0.02792537774</v>
      </c>
      <c r="AF76" s="87"/>
      <c r="AG76" s="124"/>
      <c r="AH76" s="21">
        <v>73.0</v>
      </c>
      <c r="AI76" s="128">
        <f t="shared" si="20"/>
        <v>191572</v>
      </c>
      <c r="AJ76" s="182">
        <v>98826.0</v>
      </c>
      <c r="AK76" s="182">
        <v>92746.0</v>
      </c>
      <c r="AL76" s="197">
        <v>0.0</v>
      </c>
      <c r="AM76" s="128">
        <v>151451.0</v>
      </c>
      <c r="AN76" s="138">
        <v>144459.0</v>
      </c>
      <c r="AO76" s="128"/>
      <c r="AP76" s="138"/>
      <c r="AQ76" s="109">
        <f t="shared" si="21"/>
        <v>1.8789641</v>
      </c>
      <c r="AR76" s="198">
        <v>314748.0</v>
      </c>
      <c r="AS76" s="182">
        <v>163911.0</v>
      </c>
      <c r="AT76" s="182">
        <v>143726.0</v>
      </c>
      <c r="AU76" s="132">
        <f t="shared" si="37"/>
        <v>1.31613288</v>
      </c>
      <c r="AV76" s="128">
        <v>183133.0</v>
      </c>
      <c r="AW76" s="130">
        <v>143132.0</v>
      </c>
      <c r="AX76" s="132">
        <f t="shared" si="38"/>
        <v>2.44179532</v>
      </c>
      <c r="AY76" s="42">
        <v>697659.0</v>
      </c>
      <c r="AZ76" s="44">
        <v>433164.0</v>
      </c>
      <c r="BA76" s="44">
        <v>20283.0</v>
      </c>
      <c r="BB76" s="44">
        <v>90611.0</v>
      </c>
      <c r="BC76" s="44">
        <v>124125.0</v>
      </c>
      <c r="BD76" s="44">
        <v>1958.0</v>
      </c>
      <c r="BE76" s="71">
        <v>27518.0</v>
      </c>
      <c r="BF76" s="42">
        <v>560637.0</v>
      </c>
      <c r="BG76" s="44">
        <v>362782.0</v>
      </c>
      <c r="BH76" s="44">
        <v>16208.0</v>
      </c>
      <c r="BI76" s="44">
        <v>64846.0</v>
      </c>
      <c r="BJ76" s="44">
        <v>99553.0</v>
      </c>
      <c r="BK76" s="44">
        <v>1592.0</v>
      </c>
      <c r="BL76" s="71">
        <v>15656.0</v>
      </c>
      <c r="BM76" s="186"/>
      <c r="BN76" s="186"/>
      <c r="BO76" s="54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6"/>
      <c r="CE76" s="56"/>
      <c r="CF76" s="58"/>
      <c r="CG76" s="56"/>
      <c r="CH76" s="58"/>
      <c r="CI76" s="130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</row>
    <row r="77" ht="15.0" customHeight="1">
      <c r="A77" s="139" t="s">
        <v>1026</v>
      </c>
      <c r="B77" s="140" t="s">
        <v>1027</v>
      </c>
      <c r="C77" s="65" t="s">
        <v>414</v>
      </c>
      <c r="D77" s="67" t="s">
        <v>1028</v>
      </c>
      <c r="E77" s="69" t="s">
        <v>1029</v>
      </c>
      <c r="F77" s="71" t="s">
        <v>1030</v>
      </c>
      <c r="G77" s="73">
        <v>1944.0</v>
      </c>
      <c r="H77" s="75" t="s">
        <v>175</v>
      </c>
      <c r="I77" s="73">
        <v>2000.0</v>
      </c>
      <c r="J77" s="87">
        <f t="shared" si="4"/>
        <v>0.588365621</v>
      </c>
      <c r="K77" s="89">
        <f t="shared" si="5"/>
        <v>0.411634379</v>
      </c>
      <c r="L77" s="42" t="str">
        <f t="shared" si="31"/>
        <v>D+</v>
      </c>
      <c r="M77" s="180">
        <f t="shared" si="32"/>
        <v>9.793602298</v>
      </c>
      <c r="N77" s="87">
        <f t="shared" si="6"/>
        <v>0.6278237796</v>
      </c>
      <c r="O77" s="89">
        <f t="shared" si="7"/>
        <v>0.3721762204</v>
      </c>
      <c r="P77" s="44" t="str">
        <f t="shared" si="33"/>
        <v>D+</v>
      </c>
      <c r="Q77" s="180">
        <f t="shared" si="34"/>
        <v>10.81785864</v>
      </c>
      <c r="R77" s="87">
        <f t="shared" si="8"/>
        <v>0.6245769024</v>
      </c>
      <c r="S77" s="89">
        <f t="shared" si="9"/>
        <v>0.3754230976</v>
      </c>
      <c r="T77" s="44" t="str">
        <f t="shared" si="35"/>
        <v>D+</v>
      </c>
      <c r="U77" s="180">
        <f t="shared" si="36"/>
        <v>8.769345952</v>
      </c>
      <c r="V77" s="87">
        <f t="shared" si="10"/>
        <v>0.588365621</v>
      </c>
      <c r="W77" s="124">
        <f t="shared" si="11"/>
        <v>0.411634379</v>
      </c>
      <c r="X77" s="87">
        <f t="shared" si="12"/>
        <v>0.6143149452</v>
      </c>
      <c r="Y77" s="124">
        <f t="shared" si="13"/>
        <v>0.3856850548</v>
      </c>
      <c r="Z77" s="87">
        <f t="shared" si="14"/>
        <v>0.4814593039</v>
      </c>
      <c r="AA77" s="89">
        <f t="shared" si="15"/>
        <v>0.07483665876</v>
      </c>
      <c r="AB77" s="89">
        <f t="shared" si="16"/>
        <v>0.2758214673</v>
      </c>
      <c r="AC77" s="89">
        <f t="shared" si="17"/>
        <v>0.1350550086</v>
      </c>
      <c r="AD77" s="89">
        <f t="shared" si="18"/>
        <v>0.003587281357</v>
      </c>
      <c r="AE77" s="89">
        <f t="shared" si="19"/>
        <v>0.0292402801</v>
      </c>
      <c r="AF77" s="87"/>
      <c r="AG77" s="124"/>
      <c r="AH77" s="21">
        <v>74.0</v>
      </c>
      <c r="AI77" s="128">
        <f t="shared" si="20"/>
        <v>148044</v>
      </c>
      <c r="AJ77" s="182">
        <v>87104.0</v>
      </c>
      <c r="AK77" s="182">
        <v>60940.0</v>
      </c>
      <c r="AL77" s="197">
        <v>0.0</v>
      </c>
      <c r="AM77" s="128">
        <v>164825.0</v>
      </c>
      <c r="AN77" s="138">
        <v>103482.0</v>
      </c>
      <c r="AO77" s="128"/>
      <c r="AP77" s="138"/>
      <c r="AQ77" s="109">
        <f t="shared" si="21"/>
        <v>9.793602298</v>
      </c>
      <c r="AR77" s="198">
        <v>284333.0</v>
      </c>
      <c r="AS77" s="182">
        <v>174616.0</v>
      </c>
      <c r="AT77" s="182">
        <v>103513.0</v>
      </c>
      <c r="AU77" s="132">
        <f t="shared" si="37"/>
        <v>10.81785864</v>
      </c>
      <c r="AV77" s="128">
        <v>180281.0</v>
      </c>
      <c r="AW77" s="130">
        <v>108364.0</v>
      </c>
      <c r="AX77" s="132">
        <f t="shared" si="38"/>
        <v>8.769345952</v>
      </c>
      <c r="AY77" s="42">
        <v>699221.0</v>
      </c>
      <c r="AZ77" s="44">
        <v>302484.0</v>
      </c>
      <c r="BA77" s="44">
        <v>54751.0</v>
      </c>
      <c r="BB77" s="44">
        <v>221120.0</v>
      </c>
      <c r="BC77" s="44">
        <v>91477.0</v>
      </c>
      <c r="BD77" s="44">
        <v>2356.0</v>
      </c>
      <c r="BE77" s="71">
        <v>27033.0</v>
      </c>
      <c r="BF77" s="42">
        <v>546096.0</v>
      </c>
      <c r="BG77" s="44">
        <v>262923.0</v>
      </c>
      <c r="BH77" s="44">
        <v>40868.0</v>
      </c>
      <c r="BI77" s="44">
        <v>150625.0</v>
      </c>
      <c r="BJ77" s="44">
        <v>73753.0</v>
      </c>
      <c r="BK77" s="44">
        <v>1959.0</v>
      </c>
      <c r="BL77" s="71">
        <v>15968.0</v>
      </c>
      <c r="BM77" s="186"/>
      <c r="BN77" s="186"/>
      <c r="BO77" s="54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6"/>
      <c r="CE77" s="56"/>
      <c r="CF77" s="58"/>
      <c r="CG77" s="56"/>
      <c r="CH77" s="58"/>
      <c r="CI77" s="130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</row>
    <row r="78" ht="15.0" customHeight="1">
      <c r="A78" s="176" t="s">
        <v>1031</v>
      </c>
      <c r="B78" s="178" t="s">
        <v>1032</v>
      </c>
      <c r="C78" s="65" t="s">
        <v>1033</v>
      </c>
      <c r="D78" s="67" t="s">
        <v>1034</v>
      </c>
      <c r="E78" s="69" t="s">
        <v>1035</v>
      </c>
      <c r="F78" s="71" t="s">
        <v>1036</v>
      </c>
      <c r="G78" s="73">
        <v>1957.0</v>
      </c>
      <c r="H78" s="75" t="s">
        <v>100</v>
      </c>
      <c r="I78" s="73">
        <v>1996.0</v>
      </c>
      <c r="J78" s="87">
        <f t="shared" si="4"/>
        <v>0.6581218064</v>
      </c>
      <c r="K78" s="89">
        <f t="shared" si="5"/>
        <v>0.2897113372</v>
      </c>
      <c r="L78" s="42" t="str">
        <f t="shared" si="31"/>
        <v>D+</v>
      </c>
      <c r="M78" s="180">
        <f t="shared" si="32"/>
        <v>18.41776105</v>
      </c>
      <c r="N78" s="87">
        <f t="shared" si="6"/>
        <v>0.7052287835</v>
      </c>
      <c r="O78" s="89">
        <f t="shared" si="7"/>
        <v>0.2947712165</v>
      </c>
      <c r="P78" s="44" t="str">
        <f t="shared" si="33"/>
        <v>D+</v>
      </c>
      <c r="Q78" s="180">
        <f t="shared" si="34"/>
        <v>18.55835904</v>
      </c>
      <c r="R78" s="87">
        <f t="shared" si="8"/>
        <v>0.7196550735</v>
      </c>
      <c r="S78" s="89">
        <f t="shared" si="9"/>
        <v>0.2803449265</v>
      </c>
      <c r="T78" s="44" t="str">
        <f t="shared" si="35"/>
        <v>D+</v>
      </c>
      <c r="U78" s="180">
        <f t="shared" si="36"/>
        <v>18.27716306</v>
      </c>
      <c r="V78" s="87">
        <f t="shared" si="10"/>
        <v>0.6943435254</v>
      </c>
      <c r="W78" s="124">
        <f t="shared" si="11"/>
        <v>0.3056564746</v>
      </c>
      <c r="X78" s="87">
        <f t="shared" si="12"/>
        <v>0.7182039686</v>
      </c>
      <c r="Y78" s="124">
        <f t="shared" si="13"/>
        <v>0.2817960314</v>
      </c>
      <c r="Z78" s="87">
        <f t="shared" si="14"/>
        <v>0.6220429677</v>
      </c>
      <c r="AA78" s="89">
        <f t="shared" si="15"/>
        <v>0.08008938985</v>
      </c>
      <c r="AB78" s="89">
        <f t="shared" si="16"/>
        <v>0.2415253256</v>
      </c>
      <c r="AC78" s="89">
        <f t="shared" si="17"/>
        <v>0.03306890319</v>
      </c>
      <c r="AD78" s="89">
        <f t="shared" si="18"/>
        <v>0.00577116554</v>
      </c>
      <c r="AE78" s="89">
        <f t="shared" si="19"/>
        <v>0.0175022481</v>
      </c>
      <c r="AF78" s="87"/>
      <c r="AG78" s="124"/>
      <c r="AH78" s="21">
        <v>75.0</v>
      </c>
      <c r="AI78" s="128">
        <f t="shared" si="20"/>
        <v>278491</v>
      </c>
      <c r="AJ78" s="182">
        <v>183281.0</v>
      </c>
      <c r="AK78" s="182">
        <v>80682.0</v>
      </c>
      <c r="AL78" s="183">
        <v>14528.0</v>
      </c>
      <c r="AM78" s="128">
        <v>237579.0</v>
      </c>
      <c r="AN78" s="138">
        <v>93217.0</v>
      </c>
      <c r="AO78" s="128"/>
      <c r="AP78" s="138"/>
      <c r="AQ78" s="109">
        <f t="shared" si="21"/>
        <v>18.41776105</v>
      </c>
      <c r="AR78" s="198">
        <v>368798.0</v>
      </c>
      <c r="AS78" s="182">
        <v>254400.0</v>
      </c>
      <c r="AT78" s="182">
        <v>106334.0</v>
      </c>
      <c r="AU78" s="132">
        <f t="shared" si="37"/>
        <v>18.55835904</v>
      </c>
      <c r="AV78" s="128">
        <v>238267.0</v>
      </c>
      <c r="AW78" s="130">
        <v>92818.0</v>
      </c>
      <c r="AX78" s="132">
        <f t="shared" si="38"/>
        <v>18.27716306</v>
      </c>
      <c r="AY78" s="42">
        <v>717603.0</v>
      </c>
      <c r="AZ78" s="44">
        <v>406873.0</v>
      </c>
      <c r="BA78" s="44">
        <v>60035.0</v>
      </c>
      <c r="BB78" s="44">
        <v>207066.0</v>
      </c>
      <c r="BC78" s="44">
        <v>23415.0</v>
      </c>
      <c r="BD78" s="44">
        <v>4076.0</v>
      </c>
      <c r="BE78" s="71">
        <v>16138.0</v>
      </c>
      <c r="BF78" s="42">
        <v>561585.0</v>
      </c>
      <c r="BG78" s="44">
        <v>349330.0</v>
      </c>
      <c r="BH78" s="44">
        <v>44977.0</v>
      </c>
      <c r="BI78" s="44">
        <v>135637.0</v>
      </c>
      <c r="BJ78" s="44">
        <v>18571.0</v>
      </c>
      <c r="BK78" s="44">
        <v>3241.0</v>
      </c>
      <c r="BL78" s="71">
        <v>9829.0</v>
      </c>
      <c r="BM78" s="186"/>
      <c r="BN78" s="186"/>
      <c r="BO78" s="54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6"/>
      <c r="CE78" s="56"/>
      <c r="CF78" s="58"/>
      <c r="CG78" s="56"/>
      <c r="CH78" s="58"/>
      <c r="CI78" s="130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</row>
    <row r="79" ht="15.0" customHeight="1">
      <c r="A79" s="139" t="s">
        <v>1037</v>
      </c>
      <c r="B79" s="140" t="s">
        <v>1038</v>
      </c>
      <c r="C79" s="65" t="s">
        <v>517</v>
      </c>
      <c r="D79" s="67" t="s">
        <v>1039</v>
      </c>
      <c r="E79" s="69" t="s">
        <v>1040</v>
      </c>
      <c r="F79" s="71" t="s">
        <v>1041</v>
      </c>
      <c r="G79" s="73">
        <v>1975.0</v>
      </c>
      <c r="H79" s="75" t="s">
        <v>175</v>
      </c>
      <c r="I79" s="73">
        <v>2008.0</v>
      </c>
      <c r="J79" s="87">
        <f t="shared" si="4"/>
        <v>0.5674312391</v>
      </c>
      <c r="K79" s="89">
        <f t="shared" si="5"/>
        <v>0.4325687609</v>
      </c>
      <c r="L79" s="42" t="str">
        <f t="shared" si="31"/>
        <v>D+</v>
      </c>
      <c r="M79" s="180">
        <f t="shared" si="32"/>
        <v>8.006409375</v>
      </c>
      <c r="N79" s="87">
        <f t="shared" si="6"/>
        <v>0.5944715167</v>
      </c>
      <c r="O79" s="89">
        <f t="shared" si="7"/>
        <v>0.4055284833</v>
      </c>
      <c r="P79" s="44" t="str">
        <f t="shared" si="33"/>
        <v>D+</v>
      </c>
      <c r="Q79" s="180">
        <f t="shared" si="34"/>
        <v>7.482632352</v>
      </c>
      <c r="R79" s="87">
        <f t="shared" si="8"/>
        <v>0.6221853069</v>
      </c>
      <c r="S79" s="89">
        <f t="shared" si="9"/>
        <v>0.3778146931</v>
      </c>
      <c r="T79" s="44" t="str">
        <f t="shared" si="35"/>
        <v>D+</v>
      </c>
      <c r="U79" s="180">
        <f t="shared" si="36"/>
        <v>8.530186398</v>
      </c>
      <c r="V79" s="87">
        <f t="shared" si="10"/>
        <v>0.5674312391</v>
      </c>
      <c r="W79" s="124">
        <f t="shared" si="11"/>
        <v>0.4325687609</v>
      </c>
      <c r="X79" s="87">
        <f t="shared" si="12"/>
        <v>0.5907392356</v>
      </c>
      <c r="Y79" s="124">
        <f t="shared" si="13"/>
        <v>0.4092607644</v>
      </c>
      <c r="Z79" s="87">
        <f t="shared" si="14"/>
        <v>0.8671234273</v>
      </c>
      <c r="AA79" s="89">
        <f t="shared" si="15"/>
        <v>0.007146698914</v>
      </c>
      <c r="AB79" s="89">
        <f t="shared" si="16"/>
        <v>0.08075101857</v>
      </c>
      <c r="AC79" s="89">
        <f t="shared" si="17"/>
        <v>0.02794524497</v>
      </c>
      <c r="AD79" s="89">
        <f t="shared" si="18"/>
        <v>0.003626079651</v>
      </c>
      <c r="AE79" s="89">
        <f t="shared" si="19"/>
        <v>0.01340753057</v>
      </c>
      <c r="AF79" s="87"/>
      <c r="AG79" s="124"/>
      <c r="AH79" s="21">
        <v>76.0</v>
      </c>
      <c r="AI79" s="128">
        <f t="shared" si="20"/>
        <v>345945</v>
      </c>
      <c r="AJ79" s="182">
        <v>196300.0</v>
      </c>
      <c r="AK79" s="182">
        <v>149645.0</v>
      </c>
      <c r="AL79" s="197">
        <v>0.0</v>
      </c>
      <c r="AM79" s="128">
        <v>234758.0</v>
      </c>
      <c r="AN79" s="138">
        <v>162639.0</v>
      </c>
      <c r="AO79" s="128"/>
      <c r="AP79" s="138"/>
      <c r="AQ79" s="109">
        <f t="shared" si="21"/>
        <v>8.006409375</v>
      </c>
      <c r="AR79" s="198">
        <v>440652.0</v>
      </c>
      <c r="AS79" s="182">
        <v>255209.0</v>
      </c>
      <c r="AT79" s="182">
        <v>174095.0</v>
      </c>
      <c r="AU79" s="132">
        <f t="shared" si="37"/>
        <v>7.482632352</v>
      </c>
      <c r="AV79" s="128">
        <v>255063.0</v>
      </c>
      <c r="AW79" s="130">
        <v>154884.0</v>
      </c>
      <c r="AX79" s="132">
        <f t="shared" si="38"/>
        <v>8.530186398</v>
      </c>
      <c r="AY79" s="42">
        <v>720579.0</v>
      </c>
      <c r="AZ79" s="44">
        <v>608657.0</v>
      </c>
      <c r="BA79" s="44">
        <v>5200.0</v>
      </c>
      <c r="BB79" s="44">
        <v>70134.0</v>
      </c>
      <c r="BC79" s="44">
        <v>20592.0</v>
      </c>
      <c r="BD79" s="44">
        <v>2680.0</v>
      </c>
      <c r="BE79" s="71">
        <v>13316.0</v>
      </c>
      <c r="BF79" s="42">
        <v>568934.0</v>
      </c>
      <c r="BG79" s="44">
        <v>493336.0</v>
      </c>
      <c r="BH79" s="44">
        <v>4066.0</v>
      </c>
      <c r="BI79" s="44">
        <v>45942.0</v>
      </c>
      <c r="BJ79" s="44">
        <v>15899.0</v>
      </c>
      <c r="BK79" s="44">
        <v>2063.0</v>
      </c>
      <c r="BL79" s="71">
        <v>7628.0</v>
      </c>
      <c r="BM79" s="186"/>
      <c r="BN79" s="186"/>
      <c r="BO79" s="54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6"/>
      <c r="CE79" s="56"/>
      <c r="CF79" s="58"/>
      <c r="CG79" s="56"/>
      <c r="CH79" s="58"/>
      <c r="CI79" s="130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</row>
    <row r="80" ht="15.0" customHeight="1">
      <c r="A80" s="176" t="s">
        <v>1042</v>
      </c>
      <c r="B80" s="178" t="s">
        <v>1043</v>
      </c>
      <c r="C80" s="72" t="s">
        <v>731</v>
      </c>
      <c r="D80" s="74" t="s">
        <v>1044</v>
      </c>
      <c r="E80" s="69" t="s">
        <v>1045</v>
      </c>
      <c r="F80" s="71" t="s">
        <v>1046</v>
      </c>
      <c r="G80" s="73">
        <v>1956.0</v>
      </c>
      <c r="H80" s="75" t="s">
        <v>1047</v>
      </c>
      <c r="I80" s="73">
        <v>2010.0</v>
      </c>
      <c r="J80" s="87">
        <f t="shared" si="4"/>
        <v>0.3569881305</v>
      </c>
      <c r="K80" s="89">
        <f t="shared" si="5"/>
        <v>0.5798193789</v>
      </c>
      <c r="L80" s="42" t="str">
        <f t="shared" si="31"/>
        <v>R+</v>
      </c>
      <c r="M80" s="91">
        <f t="shared" si="32"/>
        <v>4.736658974</v>
      </c>
      <c r="N80" s="87">
        <f t="shared" si="6"/>
        <v>0.4691236457</v>
      </c>
      <c r="O80" s="89">
        <f t="shared" si="7"/>
        <v>0.5308763543</v>
      </c>
      <c r="P80" s="44" t="str">
        <f t="shared" si="33"/>
        <v>R+</v>
      </c>
      <c r="Q80" s="91">
        <f t="shared" si="34"/>
        <v>5.052154749</v>
      </c>
      <c r="R80" s="87">
        <f t="shared" si="8"/>
        <v>0.4926718109</v>
      </c>
      <c r="S80" s="89">
        <f t="shared" si="9"/>
        <v>0.5073281891</v>
      </c>
      <c r="T80" s="44" t="str">
        <f t="shared" si="35"/>
        <v>R+</v>
      </c>
      <c r="U80" s="91">
        <f t="shared" si="36"/>
        <v>4.421163199</v>
      </c>
      <c r="V80" s="87">
        <f t="shared" si="10"/>
        <v>0.3810688182</v>
      </c>
      <c r="W80" s="124">
        <f t="shared" si="11"/>
        <v>0.6189311818</v>
      </c>
      <c r="X80" s="87">
        <f t="shared" si="12"/>
        <v>0.4354515845</v>
      </c>
      <c r="Y80" s="124">
        <f t="shared" si="13"/>
        <v>0.5645484155</v>
      </c>
      <c r="Z80" s="87">
        <f t="shared" si="14"/>
        <v>0.7545176966</v>
      </c>
      <c r="AA80" s="89">
        <f t="shared" si="15"/>
        <v>0.007028033844</v>
      </c>
      <c r="AB80" s="89">
        <f t="shared" si="16"/>
        <v>0.2068645319</v>
      </c>
      <c r="AC80" s="89">
        <f t="shared" si="17"/>
        <v>0.007361228194</v>
      </c>
      <c r="AD80" s="89">
        <f t="shared" si="18"/>
        <v>0.01243379355</v>
      </c>
      <c r="AE80" s="89">
        <f t="shared" si="19"/>
        <v>0.01179471587</v>
      </c>
      <c r="AF80" s="87"/>
      <c r="AG80" s="124"/>
      <c r="AH80" s="21">
        <v>77.0</v>
      </c>
      <c r="AI80" s="128">
        <f t="shared" si="20"/>
        <v>281141</v>
      </c>
      <c r="AJ80" s="182">
        <v>100364.0</v>
      </c>
      <c r="AK80" s="182">
        <v>163011.0</v>
      </c>
      <c r="AL80" s="183">
        <v>17766.0</v>
      </c>
      <c r="AM80" s="128">
        <v>142920.0</v>
      </c>
      <c r="AN80" s="138">
        <v>185291.0</v>
      </c>
      <c r="AO80" s="128"/>
      <c r="AP80" s="138"/>
      <c r="AQ80" s="109">
        <f t="shared" si="21"/>
        <v>-4.736658974</v>
      </c>
      <c r="AR80" s="198">
        <v>358045.0</v>
      </c>
      <c r="AS80" s="182">
        <v>163886.0</v>
      </c>
      <c r="AT80" s="182">
        <v>185459.0</v>
      </c>
      <c r="AU80" s="132">
        <f t="shared" si="37"/>
        <v>-5.052154749</v>
      </c>
      <c r="AV80" s="128">
        <v>166259.0</v>
      </c>
      <c r="AW80" s="130">
        <v>171205.0</v>
      </c>
      <c r="AX80" s="132">
        <f t="shared" si="38"/>
        <v>-4.421163199</v>
      </c>
      <c r="AY80" s="42">
        <v>718598.0</v>
      </c>
      <c r="AZ80" s="44">
        <v>516568.0</v>
      </c>
      <c r="BA80" s="44">
        <v>4920.0</v>
      </c>
      <c r="BB80" s="44">
        <v>172177.0</v>
      </c>
      <c r="BC80" s="44">
        <v>5136.0</v>
      </c>
      <c r="BD80" s="44">
        <v>9245.0</v>
      </c>
      <c r="BE80" s="71">
        <v>10552.0</v>
      </c>
      <c r="BF80" s="42">
        <v>549229.0</v>
      </c>
      <c r="BG80" s="44">
        <v>414403.0</v>
      </c>
      <c r="BH80" s="44">
        <v>3860.0</v>
      </c>
      <c r="BI80" s="44">
        <v>113616.0</v>
      </c>
      <c r="BJ80" s="44">
        <v>4043.0</v>
      </c>
      <c r="BK80" s="44">
        <v>6829.0</v>
      </c>
      <c r="BL80" s="71">
        <v>6478.0</v>
      </c>
      <c r="BM80" s="186"/>
      <c r="BN80" s="186"/>
      <c r="BO80" s="54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6"/>
      <c r="CE80" s="56"/>
      <c r="CF80" s="58"/>
      <c r="CG80" s="56"/>
      <c r="CH80" s="58"/>
      <c r="CI80" s="130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</row>
    <row r="81" ht="15.0" customHeight="1">
      <c r="A81" s="139" t="s">
        <v>1048</v>
      </c>
      <c r="B81" s="140" t="s">
        <v>1049</v>
      </c>
      <c r="C81" s="72" t="s">
        <v>963</v>
      </c>
      <c r="D81" s="74" t="s">
        <v>1050</v>
      </c>
      <c r="E81" s="69" t="s">
        <v>1051</v>
      </c>
      <c r="F81" s="71" t="s">
        <v>1052</v>
      </c>
      <c r="G81" s="73">
        <v>1959.0</v>
      </c>
      <c r="H81" s="75" t="s">
        <v>78</v>
      </c>
      <c r="I81" s="73">
        <v>2014.0</v>
      </c>
      <c r="J81" s="87">
        <f t="shared" si="4"/>
        <v>0.2922336976</v>
      </c>
      <c r="K81" s="89">
        <f t="shared" si="5"/>
        <v>0.6467276541</v>
      </c>
      <c r="L81" s="42" t="str">
        <f t="shared" si="31"/>
        <v>R+</v>
      </c>
      <c r="M81" s="91">
        <f t="shared" si="32"/>
        <v>11.42600135</v>
      </c>
      <c r="N81" s="87">
        <f t="shared" si="6"/>
        <v>0.4013618471</v>
      </c>
      <c r="O81" s="89">
        <f t="shared" si="7"/>
        <v>0.5986381529</v>
      </c>
      <c r="P81" s="44" t="str">
        <f t="shared" si="33"/>
        <v>R+</v>
      </c>
      <c r="Q81" s="91">
        <f t="shared" si="34"/>
        <v>11.8283346</v>
      </c>
      <c r="R81" s="87">
        <f t="shared" si="8"/>
        <v>0.4266467619</v>
      </c>
      <c r="S81" s="89">
        <f t="shared" si="9"/>
        <v>0.5733532381</v>
      </c>
      <c r="T81" s="44" t="str">
        <f t="shared" si="35"/>
        <v>R+</v>
      </c>
      <c r="U81" s="91">
        <f t="shared" si="36"/>
        <v>11.0236681</v>
      </c>
      <c r="V81" s="87">
        <f t="shared" si="10"/>
        <v>0.3112308053</v>
      </c>
      <c r="W81" s="124">
        <f t="shared" si="11"/>
        <v>0.6887691947</v>
      </c>
      <c r="X81" s="87">
        <f t="shared" si="12"/>
        <v>0.3861193471</v>
      </c>
      <c r="Y81" s="124">
        <f t="shared" si="13"/>
        <v>0.6138806529</v>
      </c>
      <c r="Z81" s="87">
        <f t="shared" si="14"/>
        <v>0.7715778462</v>
      </c>
      <c r="AA81" s="89">
        <f t="shared" si="15"/>
        <v>0.01329485628</v>
      </c>
      <c r="AB81" s="89">
        <f t="shared" si="16"/>
        <v>0.1814005879</v>
      </c>
      <c r="AC81" s="89">
        <f t="shared" si="17"/>
        <v>0.01713108782</v>
      </c>
      <c r="AD81" s="89">
        <f t="shared" si="18"/>
        <v>0.005515299985</v>
      </c>
      <c r="AE81" s="89">
        <f t="shared" si="19"/>
        <v>0.01108032182</v>
      </c>
      <c r="AF81" s="87"/>
      <c r="AG81" s="124"/>
      <c r="AH81" s="21">
        <v>78.0</v>
      </c>
      <c r="AI81" s="128">
        <f t="shared" si="20"/>
        <v>286507</v>
      </c>
      <c r="AJ81" s="182">
        <v>83727.0</v>
      </c>
      <c r="AK81" s="182">
        <v>185292.0</v>
      </c>
      <c r="AL81" s="183">
        <v>17488.0</v>
      </c>
      <c r="AM81" s="128">
        <v>125800.0</v>
      </c>
      <c r="AN81" s="138">
        <v>200006.0</v>
      </c>
      <c r="AO81" s="128"/>
      <c r="AP81" s="138"/>
      <c r="AQ81" s="109">
        <f t="shared" si="21"/>
        <v>-11.42600135</v>
      </c>
      <c r="AR81" s="198">
        <v>357971.0</v>
      </c>
      <c r="AS81" s="182">
        <v>140404.0</v>
      </c>
      <c r="AT81" s="182">
        <v>209415.0</v>
      </c>
      <c r="AU81" s="132">
        <f t="shared" si="37"/>
        <v>-11.8283346</v>
      </c>
      <c r="AV81" s="128">
        <v>138609.0</v>
      </c>
      <c r="AW81" s="130">
        <v>186271.0</v>
      </c>
      <c r="AX81" s="132">
        <f t="shared" si="38"/>
        <v>-11.0236681</v>
      </c>
      <c r="AY81" s="42">
        <v>717241.0</v>
      </c>
      <c r="AZ81" s="44">
        <v>529742.0</v>
      </c>
      <c r="BA81" s="44">
        <v>8734.0</v>
      </c>
      <c r="BB81" s="44">
        <v>151566.0</v>
      </c>
      <c r="BC81" s="44">
        <v>12288.0</v>
      </c>
      <c r="BD81" s="44">
        <v>3597.0</v>
      </c>
      <c r="BE81" s="71">
        <v>11314.0</v>
      </c>
      <c r="BF81" s="42">
        <v>522909.0</v>
      </c>
      <c r="BG81" s="44">
        <v>403465.0</v>
      </c>
      <c r="BH81" s="44">
        <v>6952.0</v>
      </c>
      <c r="BI81" s="44">
        <v>94856.0</v>
      </c>
      <c r="BJ81" s="44">
        <v>8958.0</v>
      </c>
      <c r="BK81" s="44">
        <v>2884.0</v>
      </c>
      <c r="BL81" s="71">
        <v>5794.0</v>
      </c>
      <c r="BM81" s="186"/>
      <c r="BN81" s="186"/>
      <c r="BO81" s="54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6"/>
      <c r="CE81" s="56"/>
      <c r="CF81" s="58"/>
      <c r="CG81" s="56"/>
      <c r="CH81" s="58"/>
      <c r="CI81" s="130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</row>
    <row r="82" ht="15.0" customHeight="1">
      <c r="A82" s="176" t="s">
        <v>1053</v>
      </c>
      <c r="B82" s="178" t="s">
        <v>1054</v>
      </c>
      <c r="C82" s="72" t="s">
        <v>502</v>
      </c>
      <c r="D82" s="74" t="s">
        <v>1055</v>
      </c>
      <c r="E82" s="69" t="s">
        <v>1056</v>
      </c>
      <c r="F82" s="71" t="s">
        <v>1057</v>
      </c>
      <c r="G82" s="73">
        <v>1954.0</v>
      </c>
      <c r="H82" s="75" t="s">
        <v>78</v>
      </c>
      <c r="I82" s="73">
        <v>2006.0</v>
      </c>
      <c r="J82" s="87">
        <f t="shared" si="4"/>
        <v>0.4020201252</v>
      </c>
      <c r="K82" s="89">
        <f t="shared" si="5"/>
        <v>0.5979798748</v>
      </c>
      <c r="L82" s="42" t="str">
        <f t="shared" si="31"/>
        <v>R+</v>
      </c>
      <c r="M82" s="91">
        <f t="shared" si="32"/>
        <v>13.00991968</v>
      </c>
      <c r="N82" s="87">
        <f t="shared" si="6"/>
        <v>0.3931760262</v>
      </c>
      <c r="O82" s="89">
        <f t="shared" si="7"/>
        <v>0.6068239738</v>
      </c>
      <c r="P82" s="44" t="str">
        <f t="shared" si="33"/>
        <v>R+</v>
      </c>
      <c r="Q82" s="91">
        <f t="shared" si="34"/>
        <v>12.6469167</v>
      </c>
      <c r="R82" s="87">
        <f t="shared" si="8"/>
        <v>0.4031542163</v>
      </c>
      <c r="S82" s="89">
        <f t="shared" si="9"/>
        <v>0.5968457837</v>
      </c>
      <c r="T82" s="44" t="str">
        <f t="shared" si="35"/>
        <v>R+</v>
      </c>
      <c r="U82" s="91">
        <f t="shared" si="36"/>
        <v>13.37292266</v>
      </c>
      <c r="V82" s="87">
        <f t="shared" si="10"/>
        <v>0.4020201252</v>
      </c>
      <c r="W82" s="124">
        <f t="shared" si="11"/>
        <v>0.5979798748</v>
      </c>
      <c r="X82" s="78">
        <f t="shared" si="12"/>
        <v>0</v>
      </c>
      <c r="Y82" s="80">
        <f t="shared" si="13"/>
        <v>1</v>
      </c>
      <c r="Z82" s="87">
        <f t="shared" si="14"/>
        <v>0.7708857005</v>
      </c>
      <c r="AA82" s="89">
        <f t="shared" si="15"/>
        <v>0.05198346495</v>
      </c>
      <c r="AB82" s="89">
        <f t="shared" si="16"/>
        <v>0.1202610017</v>
      </c>
      <c r="AC82" s="89">
        <f t="shared" si="17"/>
        <v>0.02754977199</v>
      </c>
      <c r="AD82" s="89">
        <f t="shared" si="18"/>
        <v>0.006808660512</v>
      </c>
      <c r="AE82" s="89">
        <f t="shared" si="19"/>
        <v>0.02251140029</v>
      </c>
      <c r="AF82" s="78"/>
      <c r="AG82" s="80"/>
      <c r="AH82" s="21">
        <v>79.0</v>
      </c>
      <c r="AI82" s="128">
        <f t="shared" si="20"/>
        <v>262855</v>
      </c>
      <c r="AJ82" s="182">
        <v>105673.0</v>
      </c>
      <c r="AK82" s="182">
        <v>157182.0</v>
      </c>
      <c r="AL82" s="197">
        <v>0.0</v>
      </c>
      <c r="AM82" s="128">
        <v>0.0</v>
      </c>
      <c r="AN82" s="138">
        <v>199639.0</v>
      </c>
      <c r="AO82" s="128"/>
      <c r="AP82" s="138"/>
      <c r="AQ82" s="109">
        <f t="shared" si="21"/>
        <v>-13.00991968</v>
      </c>
      <c r="AR82" s="198">
        <v>339143.0</v>
      </c>
      <c r="AS82" s="182">
        <v>129903.0</v>
      </c>
      <c r="AT82" s="182">
        <v>200491.0</v>
      </c>
      <c r="AU82" s="132">
        <f t="shared" si="37"/>
        <v>-12.6469167</v>
      </c>
      <c r="AV82" s="128">
        <v>127252.0</v>
      </c>
      <c r="AW82" s="130">
        <v>188389.0</v>
      </c>
      <c r="AX82" s="132">
        <f t="shared" si="38"/>
        <v>-13.37292266</v>
      </c>
      <c r="AY82" s="42">
        <v>719812.0</v>
      </c>
      <c r="AZ82" s="44">
        <v>530955.0</v>
      </c>
      <c r="BA82" s="44">
        <v>37995.0</v>
      </c>
      <c r="BB82" s="44">
        <v>102871.0</v>
      </c>
      <c r="BC82" s="44">
        <v>19021.0</v>
      </c>
      <c r="BD82" s="44">
        <v>4759.0</v>
      </c>
      <c r="BE82" s="71">
        <v>24211.0</v>
      </c>
      <c r="BF82" s="42">
        <v>539460.0</v>
      </c>
      <c r="BG82" s="44">
        <v>415862.0</v>
      </c>
      <c r="BH82" s="44">
        <v>28043.0</v>
      </c>
      <c r="BI82" s="44">
        <v>64876.0</v>
      </c>
      <c r="BJ82" s="44">
        <v>14862.0</v>
      </c>
      <c r="BK82" s="44">
        <v>3673.0</v>
      </c>
      <c r="BL82" s="71">
        <v>12144.0</v>
      </c>
      <c r="BM82" s="186"/>
      <c r="BN82" s="186"/>
      <c r="BO82" s="54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6"/>
      <c r="CE82" s="56"/>
      <c r="CF82" s="58"/>
      <c r="CG82" s="56"/>
      <c r="CH82" s="58"/>
      <c r="CI82" s="130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</row>
    <row r="83" ht="15.0" customHeight="1">
      <c r="A83" s="139" t="s">
        <v>1058</v>
      </c>
      <c r="B83" s="140" t="s">
        <v>1059</v>
      </c>
      <c r="C83" s="72" t="s">
        <v>255</v>
      </c>
      <c r="D83" s="74" t="s">
        <v>1060</v>
      </c>
      <c r="E83" s="69" t="s">
        <v>1061</v>
      </c>
      <c r="F83" s="71" t="s">
        <v>1062</v>
      </c>
      <c r="G83" s="73">
        <v>1955.0</v>
      </c>
      <c r="H83" s="75" t="s">
        <v>1063</v>
      </c>
      <c r="I83" s="73">
        <v>2008.0</v>
      </c>
      <c r="J83" s="87">
        <f t="shared" si="4"/>
        <v>0.4299196932</v>
      </c>
      <c r="K83" s="89">
        <f t="shared" si="5"/>
        <v>0.5189806106</v>
      </c>
      <c r="L83" s="42" t="str">
        <f t="shared" si="31"/>
        <v>D+</v>
      </c>
      <c r="M83" s="180">
        <f t="shared" si="32"/>
        <v>0.6721569202</v>
      </c>
      <c r="N83" s="87">
        <f t="shared" si="6"/>
        <v>0.525789011</v>
      </c>
      <c r="O83" s="89">
        <f t="shared" si="7"/>
        <v>0.474210989</v>
      </c>
      <c r="P83" s="44" t="str">
        <f t="shared" si="33"/>
        <v>D+</v>
      </c>
      <c r="Q83" s="180">
        <f t="shared" si="34"/>
        <v>0.6143817842</v>
      </c>
      <c r="R83" s="87">
        <f t="shared" si="8"/>
        <v>0.5441827635</v>
      </c>
      <c r="S83" s="89">
        <f t="shared" si="9"/>
        <v>0.4558172365</v>
      </c>
      <c r="T83" s="44" t="str">
        <f t="shared" si="35"/>
        <v>D+</v>
      </c>
      <c r="U83" s="180">
        <f t="shared" si="36"/>
        <v>0.7299320563</v>
      </c>
      <c r="V83" s="87">
        <f t="shared" si="10"/>
        <v>0.4530715097</v>
      </c>
      <c r="W83" s="124">
        <f t="shared" si="11"/>
        <v>0.5469284903</v>
      </c>
      <c r="X83" s="87">
        <f t="shared" si="12"/>
        <v>0.4890907674</v>
      </c>
      <c r="Y83" s="124">
        <f t="shared" si="13"/>
        <v>0.5109092326</v>
      </c>
      <c r="Z83" s="87">
        <f t="shared" si="14"/>
        <v>0.6734061903</v>
      </c>
      <c r="AA83" s="89">
        <f t="shared" si="15"/>
        <v>0.08416666027</v>
      </c>
      <c r="AB83" s="89">
        <f t="shared" si="16"/>
        <v>0.1671456858</v>
      </c>
      <c r="AC83" s="89">
        <f t="shared" si="17"/>
        <v>0.05311931605</v>
      </c>
      <c r="AD83" s="89">
        <f t="shared" si="18"/>
        <v>0.004107796563</v>
      </c>
      <c r="AE83" s="89">
        <f t="shared" si="19"/>
        <v>0.01805435108</v>
      </c>
      <c r="AF83" s="87"/>
      <c r="AG83" s="124"/>
      <c r="AH83" s="21">
        <v>80.0</v>
      </c>
      <c r="AI83" s="128">
        <f t="shared" si="20"/>
        <v>276440</v>
      </c>
      <c r="AJ83" s="182">
        <v>118847.0</v>
      </c>
      <c r="AK83" s="182">
        <v>143467.0</v>
      </c>
      <c r="AL83" s="183">
        <v>14126.0</v>
      </c>
      <c r="AM83" s="128">
        <v>156937.0</v>
      </c>
      <c r="AN83" s="138">
        <v>163938.0</v>
      </c>
      <c r="AO83" s="128"/>
      <c r="AP83" s="138"/>
      <c r="AQ83" s="109">
        <f t="shared" si="21"/>
        <v>0.6721569202</v>
      </c>
      <c r="AR83" s="198">
        <v>354989.0</v>
      </c>
      <c r="AS83" s="182">
        <v>183024.0</v>
      </c>
      <c r="AT83" s="182">
        <v>165070.0</v>
      </c>
      <c r="AU83" s="132">
        <f t="shared" si="37"/>
        <v>0.6143817842</v>
      </c>
      <c r="AV83" s="128">
        <v>175007.0</v>
      </c>
      <c r="AW83" s="130">
        <v>146589.0</v>
      </c>
      <c r="AX83" s="132">
        <f t="shared" si="38"/>
        <v>0.7299320563</v>
      </c>
      <c r="AY83" s="42">
        <v>719715.0</v>
      </c>
      <c r="AZ83" s="44">
        <v>455014.0</v>
      </c>
      <c r="BA83" s="44">
        <v>62231.0</v>
      </c>
      <c r="BB83" s="44">
        <v>141923.0</v>
      </c>
      <c r="BC83" s="44">
        <v>37602.0</v>
      </c>
      <c r="BD83" s="44">
        <v>2812.0</v>
      </c>
      <c r="BE83" s="71">
        <v>20133.0</v>
      </c>
      <c r="BF83" s="42">
        <v>521204.0</v>
      </c>
      <c r="BG83" s="44">
        <v>350982.0</v>
      </c>
      <c r="BH83" s="44">
        <v>43868.0</v>
      </c>
      <c r="BI83" s="44">
        <v>87117.0</v>
      </c>
      <c r="BJ83" s="44">
        <v>27686.0</v>
      </c>
      <c r="BK83" s="44">
        <v>2141.0</v>
      </c>
      <c r="BL83" s="71">
        <v>9410.0</v>
      </c>
      <c r="BM83" s="186"/>
      <c r="BN83" s="186"/>
      <c r="BO83" s="54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6"/>
      <c r="CE83" s="56"/>
      <c r="CF83" s="58"/>
      <c r="CG83" s="56"/>
      <c r="CH83" s="58"/>
      <c r="CI83" s="130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</row>
    <row r="84" ht="15.0" customHeight="1">
      <c r="A84" s="176" t="s">
        <v>1064</v>
      </c>
      <c r="B84" s="178" t="s">
        <v>1065</v>
      </c>
      <c r="C84" s="65" t="s">
        <v>113</v>
      </c>
      <c r="D84" s="67" t="s">
        <v>1066</v>
      </c>
      <c r="E84" s="69" t="s">
        <v>1067</v>
      </c>
      <c r="F84" s="71" t="s">
        <v>1068</v>
      </c>
      <c r="G84" s="73">
        <v>1953.0</v>
      </c>
      <c r="H84" s="75" t="s">
        <v>81</v>
      </c>
      <c r="I84" s="73">
        <v>2006.0</v>
      </c>
      <c r="J84" s="87">
        <f t="shared" si="4"/>
        <v>0.5507295378</v>
      </c>
      <c r="K84" s="89">
        <f t="shared" si="5"/>
        <v>0.4492704622</v>
      </c>
      <c r="L84" s="42" t="str">
        <f t="shared" si="31"/>
        <v>D+</v>
      </c>
      <c r="M84" s="180">
        <f t="shared" si="32"/>
        <v>5.228093226</v>
      </c>
      <c r="N84" s="87">
        <f t="shared" si="6"/>
        <v>0.5761723738</v>
      </c>
      <c r="O84" s="89">
        <f t="shared" si="7"/>
        <v>0.4238276262</v>
      </c>
      <c r="P84" s="44" t="str">
        <f t="shared" si="33"/>
        <v>D+</v>
      </c>
      <c r="Q84" s="180">
        <f t="shared" si="34"/>
        <v>5.652718064</v>
      </c>
      <c r="R84" s="87">
        <f t="shared" si="8"/>
        <v>0.5849181268</v>
      </c>
      <c r="S84" s="89">
        <f t="shared" si="9"/>
        <v>0.4150818732</v>
      </c>
      <c r="T84" s="44" t="str">
        <f t="shared" si="35"/>
        <v>D+</v>
      </c>
      <c r="U84" s="180">
        <f t="shared" si="36"/>
        <v>4.803468389</v>
      </c>
      <c r="V84" s="87">
        <f t="shared" si="10"/>
        <v>0.5507295378</v>
      </c>
      <c r="W84" s="124">
        <f t="shared" si="11"/>
        <v>0.4492704622</v>
      </c>
      <c r="X84" s="87">
        <f t="shared" si="12"/>
        <v>0.5674813234</v>
      </c>
      <c r="Y84" s="124">
        <f t="shared" si="13"/>
        <v>0.4325186766</v>
      </c>
      <c r="Z84" s="87">
        <f t="shared" si="14"/>
        <v>0.7091599323</v>
      </c>
      <c r="AA84" s="89">
        <f t="shared" si="15"/>
        <v>0.01303987295</v>
      </c>
      <c r="AB84" s="89">
        <f t="shared" si="16"/>
        <v>0.2265883842</v>
      </c>
      <c r="AC84" s="89">
        <f t="shared" si="17"/>
        <v>0.03225078017</v>
      </c>
      <c r="AD84" s="89">
        <f t="shared" si="18"/>
        <v>0.005765678388</v>
      </c>
      <c r="AE84" s="89">
        <f t="shared" si="19"/>
        <v>0.01319535192</v>
      </c>
      <c r="AF84" s="87"/>
      <c r="AG84" s="124"/>
      <c r="AH84" s="21">
        <v>81.0</v>
      </c>
      <c r="AI84" s="128">
        <f t="shared" si="20"/>
        <v>269143</v>
      </c>
      <c r="AJ84" s="182">
        <v>148225.0</v>
      </c>
      <c r="AK84" s="182">
        <v>120918.0</v>
      </c>
      <c r="AL84" s="197">
        <v>0.0</v>
      </c>
      <c r="AM84" s="128">
        <v>182460.0</v>
      </c>
      <c r="AN84" s="138">
        <v>139066.0</v>
      </c>
      <c r="AO84" s="128"/>
      <c r="AP84" s="138"/>
      <c r="AQ84" s="109">
        <f t="shared" si="21"/>
        <v>5.228093226</v>
      </c>
      <c r="AR84" s="198">
        <v>349920.0</v>
      </c>
      <c r="AS84" s="182">
        <v>196276.0</v>
      </c>
      <c r="AT84" s="182">
        <v>144379.0</v>
      </c>
      <c r="AU84" s="132">
        <f t="shared" si="37"/>
        <v>5.652718064</v>
      </c>
      <c r="AV84" s="128">
        <v>187678.0</v>
      </c>
      <c r="AW84" s="130">
        <v>133184.0</v>
      </c>
      <c r="AX84" s="132">
        <f t="shared" si="38"/>
        <v>4.803468389</v>
      </c>
      <c r="AY84" s="42">
        <v>715648.0</v>
      </c>
      <c r="AZ84" s="44">
        <v>472984.0</v>
      </c>
      <c r="BA84" s="44">
        <v>9663.0</v>
      </c>
      <c r="BB84" s="44">
        <v>192950.0</v>
      </c>
      <c r="BC84" s="44">
        <v>23171.0</v>
      </c>
      <c r="BD84" s="44">
        <v>4075.0</v>
      </c>
      <c r="BE84" s="71">
        <v>12805.0</v>
      </c>
      <c r="BF84" s="42">
        <v>540266.0</v>
      </c>
      <c r="BG84" s="44">
        <v>383135.0</v>
      </c>
      <c r="BH84" s="44">
        <v>7045.0</v>
      </c>
      <c r="BI84" s="44">
        <v>122418.0</v>
      </c>
      <c r="BJ84" s="44">
        <v>17424.0</v>
      </c>
      <c r="BK84" s="44">
        <v>3115.0</v>
      </c>
      <c r="BL84" s="71">
        <v>7129.0</v>
      </c>
      <c r="BM84" s="186"/>
      <c r="BN84" s="186"/>
      <c r="BO84" s="54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6"/>
      <c r="CE84" s="56"/>
      <c r="CF84" s="58"/>
      <c r="CG84" s="56"/>
      <c r="CH84" s="58"/>
      <c r="CI84" s="130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</row>
    <row r="85" ht="15.0" customHeight="1">
      <c r="A85" s="139" t="s">
        <v>1069</v>
      </c>
      <c r="B85" s="140" t="s">
        <v>1070</v>
      </c>
      <c r="C85" s="65" t="s">
        <v>143</v>
      </c>
      <c r="D85" s="67" t="s">
        <v>1071</v>
      </c>
      <c r="E85" s="69" t="s">
        <v>1072</v>
      </c>
      <c r="F85" s="71" t="s">
        <v>1073</v>
      </c>
      <c r="G85" s="73">
        <v>1948.0</v>
      </c>
      <c r="H85" s="75" t="s">
        <v>110</v>
      </c>
      <c r="I85" s="73">
        <v>1998.0</v>
      </c>
      <c r="J85" s="87">
        <f t="shared" si="4"/>
        <v>0.6232820079</v>
      </c>
      <c r="K85" s="89">
        <f t="shared" si="5"/>
        <v>0.3606864619</v>
      </c>
      <c r="L85" s="42" t="str">
        <f t="shared" si="31"/>
        <v>D+</v>
      </c>
      <c r="M85" s="180">
        <f t="shared" si="32"/>
        <v>12.49208583</v>
      </c>
      <c r="N85" s="87">
        <f t="shared" si="6"/>
        <v>0.6401182384</v>
      </c>
      <c r="O85" s="89">
        <f t="shared" si="7"/>
        <v>0.3598817616</v>
      </c>
      <c r="P85" s="44" t="str">
        <f t="shared" si="33"/>
        <v>D+</v>
      </c>
      <c r="Q85" s="180">
        <f t="shared" si="34"/>
        <v>12.04730452</v>
      </c>
      <c r="R85" s="87">
        <f t="shared" si="8"/>
        <v>0.6662521144</v>
      </c>
      <c r="S85" s="89">
        <f t="shared" si="9"/>
        <v>0.3337478856</v>
      </c>
      <c r="T85" s="44" t="str">
        <f t="shared" si="35"/>
        <v>D+</v>
      </c>
      <c r="U85" s="180">
        <f t="shared" si="36"/>
        <v>12.93686715</v>
      </c>
      <c r="V85" s="87">
        <f t="shared" si="10"/>
        <v>0.6334369719</v>
      </c>
      <c r="W85" s="124">
        <f t="shared" si="11"/>
        <v>0.3665630281</v>
      </c>
      <c r="X85" s="87">
        <f t="shared" si="12"/>
        <v>0.7154417306</v>
      </c>
      <c r="Y85" s="124">
        <f t="shared" si="13"/>
        <v>0.2845582694</v>
      </c>
      <c r="Z85" s="87">
        <f t="shared" si="14"/>
        <v>0.6884851238</v>
      </c>
      <c r="AA85" s="89">
        <f t="shared" si="15"/>
        <v>0.1293826936</v>
      </c>
      <c r="AB85" s="89">
        <f t="shared" si="16"/>
        <v>0.1250601862</v>
      </c>
      <c r="AC85" s="89">
        <f t="shared" si="17"/>
        <v>0.04189507154</v>
      </c>
      <c r="AD85" s="89">
        <f t="shared" si="18"/>
        <v>0.001413581649</v>
      </c>
      <c r="AE85" s="89">
        <f t="shared" si="19"/>
        <v>0.01376334318</v>
      </c>
      <c r="AF85" s="87"/>
      <c r="AG85" s="124"/>
      <c r="AH85" s="21">
        <v>82.0</v>
      </c>
      <c r="AI85" s="128">
        <f t="shared" si="20"/>
        <v>217696</v>
      </c>
      <c r="AJ85" s="182">
        <v>135686.0</v>
      </c>
      <c r="AK85" s="182">
        <v>78520.0</v>
      </c>
      <c r="AL85" s="183">
        <v>3490.0</v>
      </c>
      <c r="AM85" s="42">
        <v>206973.0</v>
      </c>
      <c r="AN85" s="71">
        <v>82321.0</v>
      </c>
      <c r="AO85" s="42"/>
      <c r="AP85" s="71"/>
      <c r="AQ85" s="109">
        <f t="shared" si="21"/>
        <v>12.49208583</v>
      </c>
      <c r="AR85" s="198">
        <v>317496.0</v>
      </c>
      <c r="AS85" s="182">
        <v>200960.0</v>
      </c>
      <c r="AT85" s="182">
        <v>112982.0</v>
      </c>
      <c r="AU85" s="132">
        <f t="shared" si="37"/>
        <v>12.04730452</v>
      </c>
      <c r="AV85" s="128">
        <v>220181.0</v>
      </c>
      <c r="AW85" s="130">
        <v>110296.0</v>
      </c>
      <c r="AX85" s="132">
        <f t="shared" si="38"/>
        <v>12.93686715</v>
      </c>
      <c r="AY85" s="42">
        <v>711905.0</v>
      </c>
      <c r="AZ85" s="44">
        <v>463950.0</v>
      </c>
      <c r="BA85" s="44">
        <v>97473.0</v>
      </c>
      <c r="BB85" s="44">
        <v>104464.0</v>
      </c>
      <c r="BC85" s="44">
        <v>31262.0</v>
      </c>
      <c r="BD85" s="44">
        <v>1058.0</v>
      </c>
      <c r="BE85" s="71">
        <v>13698.0</v>
      </c>
      <c r="BF85" s="42">
        <v>550375.0</v>
      </c>
      <c r="BG85" s="44">
        <v>378925.0</v>
      </c>
      <c r="BH85" s="44">
        <v>71209.0</v>
      </c>
      <c r="BI85" s="44">
        <v>68830.0</v>
      </c>
      <c r="BJ85" s="44">
        <v>23058.0</v>
      </c>
      <c r="BK85" s="44">
        <v>778.0</v>
      </c>
      <c r="BL85" s="71">
        <v>7575.0</v>
      </c>
      <c r="BM85" s="186"/>
      <c r="BN85" s="186"/>
      <c r="BO85" s="54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6"/>
      <c r="CE85" s="56"/>
      <c r="CF85" s="58"/>
      <c r="CG85" s="56"/>
      <c r="CH85" s="58"/>
      <c r="CI85" s="130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</row>
    <row r="86" ht="15.0" customHeight="1">
      <c r="A86" s="176" t="s">
        <v>1074</v>
      </c>
      <c r="B86" s="178" t="s">
        <v>1075</v>
      </c>
      <c r="C86" s="65" t="s">
        <v>332</v>
      </c>
      <c r="D86" s="67" t="s">
        <v>1076</v>
      </c>
      <c r="E86" s="69" t="s">
        <v>1077</v>
      </c>
      <c r="F86" s="71" t="s">
        <v>1078</v>
      </c>
      <c r="G86" s="73">
        <v>1953.0</v>
      </c>
      <c r="H86" s="75" t="s">
        <v>110</v>
      </c>
      <c r="I86" s="73">
        <v>2006.0</v>
      </c>
      <c r="J86" s="87">
        <f t="shared" si="4"/>
        <v>0.6228364435</v>
      </c>
      <c r="K86" s="89">
        <f t="shared" si="5"/>
        <v>0.3549593853</v>
      </c>
      <c r="L86" s="42" t="str">
        <f t="shared" si="31"/>
        <v>D+</v>
      </c>
      <c r="M86" s="180">
        <f t="shared" si="32"/>
        <v>5.268085156</v>
      </c>
      <c r="N86" s="87">
        <f t="shared" si="6"/>
        <v>0.5676340164</v>
      </c>
      <c r="O86" s="89">
        <f t="shared" si="7"/>
        <v>0.4323659836</v>
      </c>
      <c r="P86" s="44" t="str">
        <f t="shared" si="33"/>
        <v>D+</v>
      </c>
      <c r="Q86" s="180">
        <f t="shared" si="34"/>
        <v>4.798882318</v>
      </c>
      <c r="R86" s="87">
        <f t="shared" si="8"/>
        <v>0.5942563228</v>
      </c>
      <c r="S86" s="89">
        <f t="shared" si="9"/>
        <v>0.4057436772</v>
      </c>
      <c r="T86" s="44" t="str">
        <f t="shared" si="35"/>
        <v>D+</v>
      </c>
      <c r="U86" s="180">
        <f t="shared" si="36"/>
        <v>5.737287994</v>
      </c>
      <c r="V86" s="87">
        <f t="shared" si="10"/>
        <v>0.6369800577</v>
      </c>
      <c r="W86" s="124">
        <f t="shared" si="11"/>
        <v>0.3630199423</v>
      </c>
      <c r="X86" s="87">
        <f t="shared" si="12"/>
        <v>0.6991130798</v>
      </c>
      <c r="Y86" s="124">
        <f t="shared" si="13"/>
        <v>0.3008869202</v>
      </c>
      <c r="Z86" s="87">
        <f t="shared" si="14"/>
        <v>0.8603623082</v>
      </c>
      <c r="AA86" s="89">
        <f t="shared" si="15"/>
        <v>0.03663465765</v>
      </c>
      <c r="AB86" s="89">
        <f t="shared" si="16"/>
        <v>0.05653337717</v>
      </c>
      <c r="AC86" s="89">
        <f t="shared" si="17"/>
        <v>0.02857939296</v>
      </c>
      <c r="AD86" s="89">
        <f t="shared" si="18"/>
        <v>0.003789977021</v>
      </c>
      <c r="AE86" s="89">
        <f t="shared" si="19"/>
        <v>0.01410028697</v>
      </c>
      <c r="AF86" s="87"/>
      <c r="AG86" s="124"/>
      <c r="AH86" s="21">
        <v>83.0</v>
      </c>
      <c r="AI86" s="128">
        <f t="shared" si="20"/>
        <v>227750</v>
      </c>
      <c r="AJ86" s="182">
        <v>141851.0</v>
      </c>
      <c r="AK86" s="182">
        <v>80842.0</v>
      </c>
      <c r="AL86" s="183">
        <v>5057.0</v>
      </c>
      <c r="AM86" s="42">
        <v>204708.0</v>
      </c>
      <c r="AN86" s="71">
        <v>88103.0</v>
      </c>
      <c r="AO86" s="42"/>
      <c r="AP86" s="71"/>
      <c r="AQ86" s="109">
        <f t="shared" si="21"/>
        <v>5.268085156</v>
      </c>
      <c r="AR86" s="198">
        <v>317687.0</v>
      </c>
      <c r="AS86" s="182">
        <v>177544.0</v>
      </c>
      <c r="AT86" s="182">
        <v>135235.0</v>
      </c>
      <c r="AU86" s="132">
        <f t="shared" si="37"/>
        <v>4.798882318</v>
      </c>
      <c r="AV86" s="128">
        <v>199414.0</v>
      </c>
      <c r="AW86" s="130">
        <v>136155.0</v>
      </c>
      <c r="AX86" s="132">
        <f t="shared" si="38"/>
        <v>5.737287994</v>
      </c>
      <c r="AY86" s="42">
        <v>712938.0</v>
      </c>
      <c r="AZ86" s="44">
        <v>600037.0</v>
      </c>
      <c r="BA86" s="44">
        <v>25834.0</v>
      </c>
      <c r="BB86" s="44">
        <v>48295.0</v>
      </c>
      <c r="BC86" s="44">
        <v>20733.0</v>
      </c>
      <c r="BD86" s="44">
        <v>2930.0</v>
      </c>
      <c r="BE86" s="71">
        <v>15109.0</v>
      </c>
      <c r="BF86" s="42">
        <v>559634.0</v>
      </c>
      <c r="BG86" s="44">
        <v>481488.0</v>
      </c>
      <c r="BH86" s="44">
        <v>20502.0</v>
      </c>
      <c r="BI86" s="44">
        <v>31638.0</v>
      </c>
      <c r="BJ86" s="44">
        <v>15994.0</v>
      </c>
      <c r="BK86" s="44">
        <v>2121.0</v>
      </c>
      <c r="BL86" s="71">
        <v>7891.0</v>
      </c>
      <c r="BM86" s="186"/>
      <c r="BN86" s="186"/>
      <c r="BO86" s="54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6"/>
      <c r="CE86" s="56"/>
      <c r="CF86" s="58"/>
      <c r="CG86" s="56"/>
      <c r="CH86" s="58"/>
      <c r="CI86" s="130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</row>
    <row r="87" ht="15.0" customHeight="1">
      <c r="A87" s="139" t="s">
        <v>1079</v>
      </c>
      <c r="B87" s="140" t="s">
        <v>1080</v>
      </c>
      <c r="C87" s="65" t="s">
        <v>1081</v>
      </c>
      <c r="D87" s="67" t="s">
        <v>1082</v>
      </c>
      <c r="E87" s="69" t="s">
        <v>1083</v>
      </c>
      <c r="F87" s="71" t="s">
        <v>1084</v>
      </c>
      <c r="G87" s="73">
        <v>1943.0</v>
      </c>
      <c r="H87" s="75" t="s">
        <v>110</v>
      </c>
      <c r="I87" s="73">
        <v>1990.0</v>
      </c>
      <c r="J87" s="87">
        <f t="shared" si="4"/>
        <v>0.6710246174</v>
      </c>
      <c r="K87" s="89">
        <f t="shared" si="5"/>
        <v>0.3289753826</v>
      </c>
      <c r="L87" s="42" t="str">
        <f t="shared" si="31"/>
        <v>D+</v>
      </c>
      <c r="M87" s="180">
        <f t="shared" si="32"/>
        <v>10.52163344</v>
      </c>
      <c r="N87" s="87">
        <f t="shared" si="6"/>
        <v>0.6329944939</v>
      </c>
      <c r="O87" s="89">
        <f t="shared" si="7"/>
        <v>0.3670055061</v>
      </c>
      <c r="P87" s="44" t="str">
        <f t="shared" si="33"/>
        <v>D+</v>
      </c>
      <c r="Q87" s="180">
        <f t="shared" si="34"/>
        <v>11.33493007</v>
      </c>
      <c r="R87" s="87">
        <f t="shared" si="8"/>
        <v>0.6339668111</v>
      </c>
      <c r="S87" s="89">
        <f t="shared" si="9"/>
        <v>0.3660331889</v>
      </c>
      <c r="T87" s="44" t="str">
        <f t="shared" si="35"/>
        <v>D+</v>
      </c>
      <c r="U87" s="180">
        <f t="shared" si="36"/>
        <v>9.708336819</v>
      </c>
      <c r="V87" s="87">
        <f t="shared" si="10"/>
        <v>0.6710246174</v>
      </c>
      <c r="W87" s="124">
        <f t="shared" si="11"/>
        <v>0.3289753826</v>
      </c>
      <c r="X87" s="87">
        <f t="shared" si="12"/>
        <v>0.7469165256</v>
      </c>
      <c r="Y87" s="124">
        <f t="shared" si="13"/>
        <v>0.2530834744</v>
      </c>
      <c r="Z87" s="87">
        <f t="shared" si="14"/>
        <v>0.7248319409</v>
      </c>
      <c r="AA87" s="89">
        <f t="shared" si="15"/>
        <v>0.1156392101</v>
      </c>
      <c r="AB87" s="89">
        <f t="shared" si="16"/>
        <v>0.1058120328</v>
      </c>
      <c r="AC87" s="89">
        <f t="shared" si="17"/>
        <v>0.03799226813</v>
      </c>
      <c r="AD87" s="89">
        <f t="shared" si="18"/>
        <v>0.001563051659</v>
      </c>
      <c r="AE87" s="89">
        <f t="shared" si="19"/>
        <v>0.01416149641</v>
      </c>
      <c r="AF87" s="87"/>
      <c r="AG87" s="124"/>
      <c r="AH87" s="21">
        <v>84.0</v>
      </c>
      <c r="AI87" s="128">
        <f t="shared" si="20"/>
        <v>210420</v>
      </c>
      <c r="AJ87" s="182">
        <v>141197.0</v>
      </c>
      <c r="AK87" s="182">
        <v>69223.0</v>
      </c>
      <c r="AL87" s="197">
        <v>0.0</v>
      </c>
      <c r="AM87" s="42">
        <v>217585.0</v>
      </c>
      <c r="AN87" s="71">
        <v>73726.0</v>
      </c>
      <c r="AO87" s="42"/>
      <c r="AP87" s="71"/>
      <c r="AQ87" s="109">
        <f t="shared" si="21"/>
        <v>10.52163344</v>
      </c>
      <c r="AR87" s="198">
        <v>305600.0</v>
      </c>
      <c r="AS87" s="182">
        <v>191296.0</v>
      </c>
      <c r="AT87" s="182">
        <v>110912.0</v>
      </c>
      <c r="AU87" s="132">
        <f t="shared" si="37"/>
        <v>11.33493007</v>
      </c>
      <c r="AV87" s="128">
        <v>203090.0</v>
      </c>
      <c r="AW87" s="130">
        <v>117258.0</v>
      </c>
      <c r="AX87" s="132">
        <f t="shared" si="38"/>
        <v>9.708336819</v>
      </c>
      <c r="AY87" s="42">
        <v>716978.0</v>
      </c>
      <c r="AZ87" s="44">
        <v>493119.0</v>
      </c>
      <c r="BA87" s="44">
        <v>90043.0</v>
      </c>
      <c r="BB87" s="44">
        <v>90729.0</v>
      </c>
      <c r="BC87" s="44">
        <v>27822.0</v>
      </c>
      <c r="BD87" s="44">
        <v>1127.0</v>
      </c>
      <c r="BE87" s="71">
        <v>14138.0</v>
      </c>
      <c r="BF87" s="42">
        <v>563641.0</v>
      </c>
      <c r="BG87" s="44">
        <v>408545.0</v>
      </c>
      <c r="BH87" s="44">
        <v>65179.0</v>
      </c>
      <c r="BI87" s="44">
        <v>59640.0</v>
      </c>
      <c r="BJ87" s="44">
        <v>21414.0</v>
      </c>
      <c r="BK87" s="44">
        <v>881.0</v>
      </c>
      <c r="BL87" s="71">
        <v>7982.0</v>
      </c>
      <c r="BM87" s="186"/>
      <c r="BN87" s="186"/>
      <c r="BO87" s="54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6"/>
      <c r="CE87" s="56"/>
      <c r="CF87" s="58"/>
      <c r="CG87" s="56"/>
      <c r="CH87" s="58"/>
      <c r="CI87" s="130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</row>
    <row r="88" ht="15.0" customHeight="1">
      <c r="A88" s="176" t="s">
        <v>1085</v>
      </c>
      <c r="B88" s="178" t="s">
        <v>1086</v>
      </c>
      <c r="C88" s="65" t="s">
        <v>303</v>
      </c>
      <c r="D88" s="67" t="s">
        <v>1087</v>
      </c>
      <c r="E88" s="69" t="s">
        <v>1088</v>
      </c>
      <c r="F88" s="71" t="s">
        <v>1089</v>
      </c>
      <c r="G88" s="73">
        <v>1966.0</v>
      </c>
      <c r="H88" s="75" t="s">
        <v>100</v>
      </c>
      <c r="I88" s="73">
        <v>2008.0</v>
      </c>
      <c r="J88" s="87">
        <f t="shared" si="4"/>
        <v>0.537397028</v>
      </c>
      <c r="K88" s="89">
        <f t="shared" si="5"/>
        <v>0.462602972</v>
      </c>
      <c r="L88" s="42" t="str">
        <f t="shared" si="31"/>
        <v>D+</v>
      </c>
      <c r="M88" s="180">
        <f t="shared" si="32"/>
        <v>4.958635985</v>
      </c>
      <c r="N88" s="87">
        <f t="shared" si="6"/>
        <v>0.5557492422</v>
      </c>
      <c r="O88" s="89">
        <f t="shared" si="7"/>
        <v>0.4442507578</v>
      </c>
      <c r="P88" s="44" t="str">
        <f t="shared" si="33"/>
        <v>D+</v>
      </c>
      <c r="Q88" s="180">
        <f t="shared" si="34"/>
        <v>3.610404906</v>
      </c>
      <c r="R88" s="87">
        <f t="shared" si="8"/>
        <v>0.5999521135</v>
      </c>
      <c r="S88" s="89">
        <f t="shared" si="9"/>
        <v>0.4000478865</v>
      </c>
      <c r="T88" s="44" t="str">
        <f t="shared" si="35"/>
        <v>D+</v>
      </c>
      <c r="U88" s="180">
        <f t="shared" si="36"/>
        <v>6.306867063</v>
      </c>
      <c r="V88" s="87">
        <f t="shared" si="10"/>
        <v>0.537397028</v>
      </c>
      <c r="W88" s="124">
        <f t="shared" si="11"/>
        <v>0.462602972</v>
      </c>
      <c r="X88" s="87">
        <f t="shared" si="12"/>
        <v>0.5995562856</v>
      </c>
      <c r="Y88" s="124">
        <f t="shared" si="13"/>
        <v>0.4004437144</v>
      </c>
      <c r="Z88" s="87">
        <f t="shared" si="14"/>
        <v>0.6678766219</v>
      </c>
      <c r="AA88" s="89">
        <f t="shared" si="15"/>
        <v>0.1088623934</v>
      </c>
      <c r="AB88" s="89">
        <f t="shared" si="16"/>
        <v>0.1621781432</v>
      </c>
      <c r="AC88" s="89">
        <f t="shared" si="17"/>
        <v>0.04632089057</v>
      </c>
      <c r="AD88" s="89">
        <f t="shared" si="18"/>
        <v>0.0009121296455</v>
      </c>
      <c r="AE88" s="89">
        <f t="shared" si="19"/>
        <v>0.0138498213</v>
      </c>
      <c r="AF88" s="87"/>
      <c r="AG88" s="124"/>
      <c r="AH88" s="21">
        <v>85.0</v>
      </c>
      <c r="AI88" s="128">
        <f t="shared" si="20"/>
        <v>198719</v>
      </c>
      <c r="AJ88" s="182">
        <v>106791.0</v>
      </c>
      <c r="AK88" s="182">
        <v>91928.0</v>
      </c>
      <c r="AL88" s="197">
        <v>0.0</v>
      </c>
      <c r="AM88" s="42">
        <v>175929.0</v>
      </c>
      <c r="AN88" s="71">
        <v>117503.0</v>
      </c>
      <c r="AO88" s="42"/>
      <c r="AP88" s="71"/>
      <c r="AQ88" s="109">
        <f t="shared" si="21"/>
        <v>4.958635985</v>
      </c>
      <c r="AR88" s="198">
        <v>310284.0</v>
      </c>
      <c r="AS88" s="182">
        <v>170884.0</v>
      </c>
      <c r="AT88" s="182">
        <v>136600.0</v>
      </c>
      <c r="AU88" s="132">
        <f t="shared" si="37"/>
        <v>3.610404906</v>
      </c>
      <c r="AV88" s="128">
        <v>192941.0</v>
      </c>
      <c r="AW88" s="130">
        <v>128653.0</v>
      </c>
      <c r="AX88" s="132">
        <f t="shared" si="38"/>
        <v>6.306867063</v>
      </c>
      <c r="AY88" s="42">
        <v>717177.0</v>
      </c>
      <c r="AZ88" s="44">
        <v>465506.0</v>
      </c>
      <c r="BA88" s="44">
        <v>79783.0</v>
      </c>
      <c r="BB88" s="44">
        <v>124345.0</v>
      </c>
      <c r="BC88" s="44">
        <v>33266.0</v>
      </c>
      <c r="BD88" s="44">
        <v>735.0</v>
      </c>
      <c r="BE88" s="71">
        <v>13542.0</v>
      </c>
      <c r="BF88" s="42">
        <v>536108.0</v>
      </c>
      <c r="BG88" s="44">
        <v>358054.0</v>
      </c>
      <c r="BH88" s="44">
        <v>58362.0</v>
      </c>
      <c r="BI88" s="44">
        <v>86945.0</v>
      </c>
      <c r="BJ88" s="44">
        <v>24833.0</v>
      </c>
      <c r="BK88" s="44">
        <v>489.0</v>
      </c>
      <c r="BL88" s="71">
        <v>7425.0</v>
      </c>
      <c r="BM88" s="186"/>
      <c r="BN88" s="186"/>
      <c r="BO88" s="54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6"/>
      <c r="CE88" s="56"/>
      <c r="CF88" s="58"/>
      <c r="CG88" s="56"/>
      <c r="CH88" s="58"/>
      <c r="CI88" s="130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</row>
    <row r="89" ht="15.0" customHeight="1">
      <c r="A89" s="139" t="s">
        <v>1090</v>
      </c>
      <c r="B89" s="140" t="s">
        <v>1091</v>
      </c>
      <c r="C89" s="65" t="s">
        <v>446</v>
      </c>
      <c r="D89" s="67" t="s">
        <v>1092</v>
      </c>
      <c r="E89" s="69" t="s">
        <v>1093</v>
      </c>
      <c r="F89" s="71" t="s">
        <v>1094</v>
      </c>
      <c r="G89" s="73">
        <v>1959.0</v>
      </c>
      <c r="H89" s="75" t="s">
        <v>270</v>
      </c>
      <c r="I89" s="73">
        <v>2012.0</v>
      </c>
      <c r="J89" s="87">
        <f t="shared" si="4"/>
        <v>0.5331015569</v>
      </c>
      <c r="K89" s="89">
        <f t="shared" si="5"/>
        <v>0.4576715943</v>
      </c>
      <c r="L89" s="42" t="str">
        <f t="shared" si="31"/>
        <v>D+</v>
      </c>
      <c r="M89" s="180">
        <f t="shared" si="32"/>
        <v>2.782877235</v>
      </c>
      <c r="N89" s="87">
        <f t="shared" si="6"/>
        <v>0.5415734551</v>
      </c>
      <c r="O89" s="89">
        <f t="shared" si="7"/>
        <v>0.4584265449</v>
      </c>
      <c r="P89" s="44" t="str">
        <f t="shared" si="33"/>
        <v>D+</v>
      </c>
      <c r="Q89" s="180">
        <f t="shared" si="34"/>
        <v>2.192826193</v>
      </c>
      <c r="R89" s="87">
        <f t="shared" si="8"/>
        <v>0.5706127257</v>
      </c>
      <c r="S89" s="89">
        <f t="shared" si="9"/>
        <v>0.4293872743</v>
      </c>
      <c r="T89" s="44" t="str">
        <f t="shared" si="35"/>
        <v>D+</v>
      </c>
      <c r="U89" s="180">
        <f t="shared" si="36"/>
        <v>3.372928277</v>
      </c>
      <c r="V89" s="87">
        <f t="shared" si="10"/>
        <v>0.5380662125</v>
      </c>
      <c r="W89" s="124">
        <f t="shared" si="11"/>
        <v>0.4619337875</v>
      </c>
      <c r="X89" s="87">
        <f t="shared" si="12"/>
        <v>0.5131099296</v>
      </c>
      <c r="Y89" s="124">
        <f t="shared" si="13"/>
        <v>0.4868900704</v>
      </c>
      <c r="Z89" s="87">
        <f t="shared" si="14"/>
        <v>0.7665222062</v>
      </c>
      <c r="AA89" s="89">
        <f t="shared" si="15"/>
        <v>0.05620802304</v>
      </c>
      <c r="AB89" s="89">
        <f t="shared" si="16"/>
        <v>0.1313554677</v>
      </c>
      <c r="AC89" s="89">
        <f t="shared" si="17"/>
        <v>0.02907966762</v>
      </c>
      <c r="AD89" s="89">
        <f t="shared" si="18"/>
        <v>0.001415980297</v>
      </c>
      <c r="AE89" s="89">
        <f t="shared" si="19"/>
        <v>0.01541865513</v>
      </c>
      <c r="AF89" s="87"/>
      <c r="AG89" s="124"/>
      <c r="AH89" s="21">
        <v>86.0</v>
      </c>
      <c r="AI89" s="128">
        <f t="shared" si="20"/>
        <v>211123</v>
      </c>
      <c r="AJ89" s="182">
        <v>112550.0</v>
      </c>
      <c r="AK89" s="182">
        <v>96625.0</v>
      </c>
      <c r="AL89" s="183">
        <v>1948.0</v>
      </c>
      <c r="AM89" s="42">
        <v>146106.0</v>
      </c>
      <c r="AN89" s="71">
        <v>138640.0</v>
      </c>
      <c r="AO89" s="42"/>
      <c r="AP89" s="71"/>
      <c r="AQ89" s="109">
        <f t="shared" si="21"/>
        <v>2.782877235</v>
      </c>
      <c r="AR89" s="198">
        <v>307553.0</v>
      </c>
      <c r="AS89" s="182">
        <v>164621.0</v>
      </c>
      <c r="AT89" s="182">
        <v>139347.0</v>
      </c>
      <c r="AU89" s="132">
        <f t="shared" si="37"/>
        <v>2.192826193</v>
      </c>
      <c r="AV89" s="128">
        <v>182147.0</v>
      </c>
      <c r="AW89" s="130">
        <v>137066.0</v>
      </c>
      <c r="AX89" s="132">
        <f t="shared" si="38"/>
        <v>3.372928277</v>
      </c>
      <c r="AY89" s="42">
        <v>715099.0</v>
      </c>
      <c r="AZ89" s="44">
        <v>523650.0</v>
      </c>
      <c r="BA89" s="44">
        <v>41986.0</v>
      </c>
      <c r="BB89" s="44">
        <v>111254.0</v>
      </c>
      <c r="BC89" s="44">
        <v>21966.0</v>
      </c>
      <c r="BD89" s="44">
        <v>1035.0</v>
      </c>
      <c r="BE89" s="71">
        <v>15208.0</v>
      </c>
      <c r="BF89" s="42">
        <v>547324.0</v>
      </c>
      <c r="BG89" s="44">
        <v>419536.0</v>
      </c>
      <c r="BH89" s="44">
        <v>30764.0</v>
      </c>
      <c r="BI89" s="44">
        <v>71894.0</v>
      </c>
      <c r="BJ89" s="44">
        <v>15916.0</v>
      </c>
      <c r="BK89" s="44">
        <v>775.0</v>
      </c>
      <c r="BL89" s="71">
        <v>8439.0</v>
      </c>
      <c r="BM89" s="186"/>
      <c r="BN89" s="186"/>
      <c r="BO89" s="54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6"/>
      <c r="CE89" s="56"/>
      <c r="CF89" s="58"/>
      <c r="CG89" s="56"/>
      <c r="CH89" s="58"/>
      <c r="CI89" s="130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</row>
    <row r="90" ht="15.0" customHeight="1">
      <c r="A90" s="176" t="s">
        <v>1095</v>
      </c>
      <c r="B90" s="178" t="s">
        <v>1096</v>
      </c>
      <c r="C90" s="65" t="s">
        <v>143</v>
      </c>
      <c r="D90" s="67" t="s">
        <v>1097</v>
      </c>
      <c r="E90" s="69" t="s">
        <v>1098</v>
      </c>
      <c r="F90" s="71" t="s">
        <v>1099</v>
      </c>
      <c r="G90" s="73">
        <v>1956.0</v>
      </c>
      <c r="H90" s="75" t="s">
        <v>110</v>
      </c>
      <c r="I90" s="73">
        <v>2010.0</v>
      </c>
      <c r="J90" s="87">
        <f t="shared" si="4"/>
        <v>0.5925774015</v>
      </c>
      <c r="K90" s="89">
        <f t="shared" si="5"/>
        <v>0.3676155032</v>
      </c>
      <c r="L90" s="42" t="str">
        <f t="shared" si="31"/>
        <v>D+</v>
      </c>
      <c r="M90" s="180">
        <f t="shared" si="32"/>
        <v>8.216114981</v>
      </c>
      <c r="N90" s="87">
        <f t="shared" si="6"/>
        <v>0.5944695492</v>
      </c>
      <c r="O90" s="89">
        <f t="shared" si="7"/>
        <v>0.4055304508</v>
      </c>
      <c r="P90" s="44" t="str">
        <f t="shared" si="33"/>
        <v>D+</v>
      </c>
      <c r="Q90" s="180">
        <f t="shared" si="34"/>
        <v>7.482435602</v>
      </c>
      <c r="R90" s="87">
        <f t="shared" si="8"/>
        <v>0.6263813865</v>
      </c>
      <c r="S90" s="89">
        <f t="shared" si="9"/>
        <v>0.3736186135</v>
      </c>
      <c r="T90" s="44" t="str">
        <f t="shared" si="35"/>
        <v>D+</v>
      </c>
      <c r="U90" s="180">
        <f t="shared" si="36"/>
        <v>8.949794359</v>
      </c>
      <c r="V90" s="87">
        <f t="shared" si="10"/>
        <v>0.6171441162</v>
      </c>
      <c r="W90" s="124">
        <f t="shared" si="11"/>
        <v>0.3828558838</v>
      </c>
      <c r="X90" s="87">
        <f t="shared" si="12"/>
        <v>0.6582554189</v>
      </c>
      <c r="Y90" s="124">
        <f t="shared" si="13"/>
        <v>0.3417445811</v>
      </c>
      <c r="Z90" s="87">
        <f t="shared" si="14"/>
        <v>0.6900569081</v>
      </c>
      <c r="AA90" s="89">
        <f t="shared" si="15"/>
        <v>0.1950159571</v>
      </c>
      <c r="AB90" s="89">
        <f t="shared" si="16"/>
        <v>0.06665424196</v>
      </c>
      <c r="AC90" s="89">
        <f t="shared" si="17"/>
        <v>0.03155876672</v>
      </c>
      <c r="AD90" s="89">
        <f t="shared" si="18"/>
        <v>0.003247761746</v>
      </c>
      <c r="AE90" s="89">
        <f t="shared" si="19"/>
        <v>0.01346636443</v>
      </c>
      <c r="AF90" s="87"/>
      <c r="AG90" s="124"/>
      <c r="AH90" s="21">
        <v>87.0</v>
      </c>
      <c r="AI90" s="128">
        <f t="shared" si="20"/>
        <v>231617</v>
      </c>
      <c r="AJ90" s="182">
        <v>137251.0</v>
      </c>
      <c r="AK90" s="182">
        <v>85146.0</v>
      </c>
      <c r="AL90" s="183">
        <v>9220.0</v>
      </c>
      <c r="AM90" s="42">
        <v>249933.0</v>
      </c>
      <c r="AN90" s="71">
        <v>129757.0</v>
      </c>
      <c r="AO90" s="42"/>
      <c r="AP90" s="71"/>
      <c r="AQ90" s="109">
        <f t="shared" si="21"/>
        <v>8.216114981</v>
      </c>
      <c r="AR90" s="198">
        <v>413890.0</v>
      </c>
      <c r="AS90" s="182">
        <v>242584.0</v>
      </c>
      <c r="AT90" s="182">
        <v>165484.0</v>
      </c>
      <c r="AU90" s="132">
        <f t="shared" si="37"/>
        <v>7.482435602</v>
      </c>
      <c r="AV90" s="128">
        <v>255459.0</v>
      </c>
      <c r="AW90" s="130">
        <v>152374.0</v>
      </c>
      <c r="AX90" s="132">
        <f t="shared" si="38"/>
        <v>8.949794359</v>
      </c>
      <c r="AY90" s="42">
        <v>897934.0</v>
      </c>
      <c r="AZ90" s="44">
        <v>586752.0</v>
      </c>
      <c r="BA90" s="44">
        <v>186782.0</v>
      </c>
      <c r="BB90" s="44">
        <v>73221.0</v>
      </c>
      <c r="BC90" s="44">
        <v>28546.0</v>
      </c>
      <c r="BD90" s="44">
        <v>2824.0</v>
      </c>
      <c r="BE90" s="71">
        <v>19809.0</v>
      </c>
      <c r="BF90" s="42">
        <v>692169.0</v>
      </c>
      <c r="BG90" s="44">
        <v>477636.0</v>
      </c>
      <c r="BH90" s="44">
        <v>134984.0</v>
      </c>
      <c r="BI90" s="44">
        <v>46136.0</v>
      </c>
      <c r="BJ90" s="44">
        <v>21844.0</v>
      </c>
      <c r="BK90" s="44">
        <v>2248.0</v>
      </c>
      <c r="BL90" s="71">
        <v>9321.0</v>
      </c>
      <c r="BM90" s="186"/>
      <c r="BN90" s="186"/>
      <c r="BO90" s="54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6"/>
      <c r="CE90" s="56"/>
      <c r="CF90" s="58"/>
      <c r="CG90" s="56"/>
      <c r="CH90" s="58"/>
      <c r="CI90" s="130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</row>
    <row r="91" ht="15.0" customHeight="1">
      <c r="A91" s="139" t="s">
        <v>1100</v>
      </c>
      <c r="B91" s="140" t="s">
        <v>1101</v>
      </c>
      <c r="C91" s="72" t="s">
        <v>76</v>
      </c>
      <c r="D91" s="74" t="s">
        <v>1102</v>
      </c>
      <c r="E91" s="69" t="s">
        <v>1103</v>
      </c>
      <c r="F91" s="71" t="s">
        <v>1104</v>
      </c>
      <c r="G91" s="73">
        <v>1959.0</v>
      </c>
      <c r="H91" s="75" t="s">
        <v>81</v>
      </c>
      <c r="I91" s="73" t="s">
        <v>1105</v>
      </c>
      <c r="J91" s="87">
        <f t="shared" si="4"/>
        <v>0.2335994697</v>
      </c>
      <c r="K91" s="89">
        <f t="shared" si="5"/>
        <v>0.7014697697</v>
      </c>
      <c r="L91" s="42" t="str">
        <f t="shared" si="31"/>
        <v>R+</v>
      </c>
      <c r="M91" s="91">
        <f t="shared" si="32"/>
        <v>21.36988262</v>
      </c>
      <c r="N91" s="87">
        <f t="shared" si="6"/>
        <v>0.3053695688</v>
      </c>
      <c r="O91" s="89">
        <f t="shared" si="7"/>
        <v>0.6946304312</v>
      </c>
      <c r="P91" s="44" t="str">
        <f t="shared" si="33"/>
        <v>R+</v>
      </c>
      <c r="Q91" s="91">
        <f t="shared" si="34"/>
        <v>21.42756244</v>
      </c>
      <c r="R91" s="87">
        <f t="shared" si="8"/>
        <v>0.3237614148</v>
      </c>
      <c r="S91" s="89">
        <f t="shared" si="9"/>
        <v>0.6762385852</v>
      </c>
      <c r="T91" s="44" t="str">
        <f t="shared" si="35"/>
        <v>R+</v>
      </c>
      <c r="U91" s="91">
        <f t="shared" si="36"/>
        <v>21.31220281</v>
      </c>
      <c r="V91" s="87">
        <f t="shared" si="10"/>
        <v>0.2498205051</v>
      </c>
      <c r="W91" s="124">
        <f t="shared" si="11"/>
        <v>0.7501794949</v>
      </c>
      <c r="X91" s="87">
        <f t="shared" si="12"/>
        <v>0.2805091113</v>
      </c>
      <c r="Y91" s="124">
        <f t="shared" si="13"/>
        <v>0.7194908887</v>
      </c>
      <c r="Z91" s="87">
        <f t="shared" si="14"/>
        <v>0.7755918449</v>
      </c>
      <c r="AA91" s="89">
        <f t="shared" si="15"/>
        <v>0.1293548411</v>
      </c>
      <c r="AB91" s="89">
        <f t="shared" si="16"/>
        <v>0.04548122932</v>
      </c>
      <c r="AC91" s="89">
        <f t="shared" si="17"/>
        <v>0.03010122336</v>
      </c>
      <c r="AD91" s="89">
        <f t="shared" si="18"/>
        <v>0.003127514855</v>
      </c>
      <c r="AE91" s="89">
        <f t="shared" si="19"/>
        <v>0.0163433465</v>
      </c>
      <c r="AF91" s="87"/>
      <c r="AG91" s="124"/>
      <c r="AH91" s="21">
        <v>88.0</v>
      </c>
      <c r="AI91" s="128">
        <f t="shared" si="20"/>
        <v>235343</v>
      </c>
      <c r="AJ91" s="182">
        <v>54976.0</v>
      </c>
      <c r="AK91" s="182">
        <v>165086.0</v>
      </c>
      <c r="AL91" s="183">
        <v>15281.0</v>
      </c>
      <c r="AM91" s="42">
        <v>92961.0</v>
      </c>
      <c r="AN91" s="71">
        <v>238440.0</v>
      </c>
      <c r="AO91" s="42"/>
      <c r="AP91" s="71"/>
      <c r="AQ91" s="109">
        <f t="shared" si="21"/>
        <v>-21.36988262</v>
      </c>
      <c r="AR91" s="184">
        <v>353882.0</v>
      </c>
      <c r="AS91" s="276">
        <v>106814.0</v>
      </c>
      <c r="AT91" s="276">
        <v>242972.0</v>
      </c>
      <c r="AU91" s="132">
        <f t="shared" si="37"/>
        <v>-21.42756244</v>
      </c>
      <c r="AV91" s="42">
        <v>114933.9989766</v>
      </c>
      <c r="AW91" s="153">
        <v>240061.9755444</v>
      </c>
      <c r="AX91" s="132">
        <f t="shared" si="38"/>
        <v>-21.31220281</v>
      </c>
      <c r="AY91" s="42">
        <v>696345.0</v>
      </c>
      <c r="AZ91" s="44">
        <v>522826.0</v>
      </c>
      <c r="BA91" s="44">
        <v>102103.0</v>
      </c>
      <c r="BB91" s="44">
        <v>35983.0</v>
      </c>
      <c r="BC91" s="153">
        <v>19152.209509223958</v>
      </c>
      <c r="BD91" s="153">
        <v>1989.7480975255062</v>
      </c>
      <c r="BE91" s="190">
        <v>14291.042393250538</v>
      </c>
      <c r="BF91" s="152">
        <v>541696.0</v>
      </c>
      <c r="BG91" s="153">
        <v>420135.0</v>
      </c>
      <c r="BH91" s="153">
        <v>70071.0</v>
      </c>
      <c r="BI91" s="153">
        <v>24637.0</v>
      </c>
      <c r="BJ91" s="153">
        <v>16305.712288278353</v>
      </c>
      <c r="BK91" s="153">
        <v>1694.162286746914</v>
      </c>
      <c r="BL91" s="190">
        <v>8853.12542497473</v>
      </c>
      <c r="BM91" s="186"/>
      <c r="BN91" s="186"/>
      <c r="BO91" s="54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6"/>
      <c r="CE91" s="56"/>
      <c r="CF91" s="58"/>
      <c r="CG91" s="56"/>
      <c r="CH91" s="58"/>
      <c r="CI91" s="130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</row>
    <row r="92" ht="15.0" customHeight="1">
      <c r="A92" s="176" t="s">
        <v>1106</v>
      </c>
      <c r="B92" s="178" t="s">
        <v>1107</v>
      </c>
      <c r="C92" s="65" t="s">
        <v>1108</v>
      </c>
      <c r="D92" s="67" t="s">
        <v>727</v>
      </c>
      <c r="E92" s="69" t="s">
        <v>1109</v>
      </c>
      <c r="F92" s="71" t="s">
        <v>1110</v>
      </c>
      <c r="G92" s="73">
        <v>1963.0</v>
      </c>
      <c r="H92" s="75" t="s">
        <v>181</v>
      </c>
      <c r="I92" s="73">
        <v>2014.0</v>
      </c>
      <c r="J92" s="87">
        <f t="shared" si="4"/>
        <v>0.5048282489</v>
      </c>
      <c r="K92" s="89">
        <f t="shared" si="5"/>
        <v>0.4934822644</v>
      </c>
      <c r="L92" s="42" t="str">
        <f t="shared" si="31"/>
        <v>R+</v>
      </c>
      <c r="M92" s="91">
        <f t="shared" si="32"/>
        <v>5.565186816</v>
      </c>
      <c r="N92" s="87">
        <f t="shared" si="6"/>
        <v>0.4703301326</v>
      </c>
      <c r="O92" s="89">
        <f t="shared" si="7"/>
        <v>0.5296698674</v>
      </c>
      <c r="P92" s="44" t="str">
        <f t="shared" si="33"/>
        <v>R+</v>
      </c>
      <c r="Q92" s="91">
        <f t="shared" si="34"/>
        <v>4.931506053</v>
      </c>
      <c r="R92" s="87">
        <f t="shared" si="8"/>
        <v>0.4748947671</v>
      </c>
      <c r="S92" s="89">
        <f t="shared" si="9"/>
        <v>0.5251052329</v>
      </c>
      <c r="T92" s="44" t="str">
        <f t="shared" si="35"/>
        <v>R+</v>
      </c>
      <c r="U92" s="91">
        <f t="shared" si="36"/>
        <v>6.198867578</v>
      </c>
      <c r="V92" s="87">
        <f t="shared" si="10"/>
        <v>0.5056825929</v>
      </c>
      <c r="W92" s="124">
        <f t="shared" si="11"/>
        <v>0.4943174071</v>
      </c>
      <c r="X92" s="87">
        <f t="shared" si="12"/>
        <v>0.4726798405</v>
      </c>
      <c r="Y92" s="124">
        <f t="shared" si="13"/>
        <v>0.5273201595</v>
      </c>
      <c r="Z92" s="87">
        <f t="shared" si="14"/>
        <v>0.6845821195</v>
      </c>
      <c r="AA92" s="89">
        <f t="shared" si="15"/>
        <v>0.235190982</v>
      </c>
      <c r="AB92" s="89">
        <f t="shared" si="16"/>
        <v>0.04753288581</v>
      </c>
      <c r="AC92" s="89">
        <f t="shared" si="17"/>
        <v>0.01985249934</v>
      </c>
      <c r="AD92" s="89">
        <f t="shared" si="18"/>
        <v>0.002062673196</v>
      </c>
      <c r="AE92" s="89">
        <f t="shared" si="19"/>
        <v>0.01077884017</v>
      </c>
      <c r="AF92" s="87"/>
      <c r="AG92" s="124"/>
      <c r="AH92" s="21">
        <v>89.0</v>
      </c>
      <c r="AI92" s="128">
        <f t="shared" si="20"/>
        <v>249780</v>
      </c>
      <c r="AJ92" s="182">
        <v>126096.0</v>
      </c>
      <c r="AK92" s="182">
        <v>123262.0</v>
      </c>
      <c r="AL92" s="197">
        <v>422.0</v>
      </c>
      <c r="AM92" s="42">
        <v>157634.0</v>
      </c>
      <c r="AN92" s="71">
        <v>175856.0</v>
      </c>
      <c r="AO92" s="42"/>
      <c r="AP92" s="71"/>
      <c r="AQ92" s="109">
        <f t="shared" si="21"/>
        <v>-5.565186816</v>
      </c>
      <c r="AR92" s="184">
        <v>341283.0</v>
      </c>
      <c r="AS92" s="276">
        <v>158751.0</v>
      </c>
      <c r="AT92" s="276">
        <v>178780.0</v>
      </c>
      <c r="AU92" s="132">
        <f t="shared" si="37"/>
        <v>-4.931506053</v>
      </c>
      <c r="AV92" s="42">
        <v>162376.018218</v>
      </c>
      <c r="AW92" s="153">
        <v>179543.98061</v>
      </c>
      <c r="AX92" s="132">
        <f t="shared" si="38"/>
        <v>-6.198867578</v>
      </c>
      <c r="AY92" s="42">
        <v>696345.0</v>
      </c>
      <c r="AZ92" s="44">
        <v>462748.0</v>
      </c>
      <c r="BA92" s="44">
        <v>173861.0</v>
      </c>
      <c r="BB92" s="44">
        <v>35919.0</v>
      </c>
      <c r="BC92" s="153">
        <v>12873.540876617475</v>
      </c>
      <c r="BD92" s="153">
        <v>1337.4490006142573</v>
      </c>
      <c r="BE92" s="190">
        <v>9606.010122768268</v>
      </c>
      <c r="BF92" s="152">
        <v>552670.0</v>
      </c>
      <c r="BG92" s="153">
        <v>378348.0</v>
      </c>
      <c r="BH92" s="153">
        <v>129983.0</v>
      </c>
      <c r="BI92" s="153">
        <v>26270.0</v>
      </c>
      <c r="BJ92" s="153">
        <v>10971.880807987993</v>
      </c>
      <c r="BK92" s="153">
        <v>1139.9775950258813</v>
      </c>
      <c r="BL92" s="190">
        <v>5957.141596986125</v>
      </c>
      <c r="BM92" s="186"/>
      <c r="BN92" s="186"/>
      <c r="BO92" s="54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6"/>
      <c r="CE92" s="56"/>
      <c r="CF92" s="58"/>
      <c r="CG92" s="56"/>
      <c r="CH92" s="58"/>
      <c r="CI92" s="130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</row>
    <row r="93" ht="15.0" customHeight="1">
      <c r="A93" s="139" t="s">
        <v>1111</v>
      </c>
      <c r="B93" s="140" t="s">
        <v>1112</v>
      </c>
      <c r="C93" s="72" t="s">
        <v>762</v>
      </c>
      <c r="D93" s="74" t="s">
        <v>1113</v>
      </c>
      <c r="E93" s="69" t="s">
        <v>1114</v>
      </c>
      <c r="F93" s="71" t="s">
        <v>1115</v>
      </c>
      <c r="G93" s="73">
        <v>1955.0</v>
      </c>
      <c r="H93" s="75" t="s">
        <v>78</v>
      </c>
      <c r="I93" s="73">
        <v>2012.0</v>
      </c>
      <c r="J93" s="87">
        <f t="shared" si="4"/>
        <v>0.3230205106</v>
      </c>
      <c r="K93" s="89">
        <f t="shared" si="5"/>
        <v>0.6498476896</v>
      </c>
      <c r="L93" s="42" t="str">
        <f t="shared" si="31"/>
        <v>R+</v>
      </c>
      <c r="M93" s="91">
        <f t="shared" si="32"/>
        <v>13.91901328</v>
      </c>
      <c r="N93" s="87">
        <f t="shared" si="6"/>
        <v>0.3778991164</v>
      </c>
      <c r="O93" s="89">
        <f t="shared" si="7"/>
        <v>0.6221008836</v>
      </c>
      <c r="P93" s="44" t="str">
        <f t="shared" si="33"/>
        <v>R+</v>
      </c>
      <c r="Q93" s="91">
        <f t="shared" si="34"/>
        <v>14.17460767</v>
      </c>
      <c r="R93" s="87">
        <f t="shared" si="8"/>
        <v>0.400249254</v>
      </c>
      <c r="S93" s="89">
        <f t="shared" si="9"/>
        <v>0.599750746</v>
      </c>
      <c r="T93" s="44" t="str">
        <f t="shared" si="35"/>
        <v>R+</v>
      </c>
      <c r="U93" s="91">
        <f t="shared" si="36"/>
        <v>13.6634189</v>
      </c>
      <c r="V93" s="87">
        <f t="shared" si="10"/>
        <v>0.3320290565</v>
      </c>
      <c r="W93" s="124">
        <f t="shared" si="11"/>
        <v>0.6679709435</v>
      </c>
      <c r="X93" s="87">
        <f t="shared" si="12"/>
        <v>0.3339906584</v>
      </c>
      <c r="Y93" s="124">
        <f t="shared" si="13"/>
        <v>0.6660093416</v>
      </c>
      <c r="Z93" s="87">
        <f t="shared" si="14"/>
        <v>0.7576845901</v>
      </c>
      <c r="AA93" s="89">
        <f t="shared" si="15"/>
        <v>0.1291112921</v>
      </c>
      <c r="AB93" s="89">
        <f t="shared" si="16"/>
        <v>0.06993376858</v>
      </c>
      <c r="AC93" s="89">
        <f t="shared" si="17"/>
        <v>0.02627467567</v>
      </c>
      <c r="AD93" s="89">
        <f t="shared" si="18"/>
        <v>0.002729936836</v>
      </c>
      <c r="AE93" s="89">
        <f t="shared" si="19"/>
        <v>0.01426573676</v>
      </c>
      <c r="AF93" s="87"/>
      <c r="AG93" s="124"/>
      <c r="AH93" s="21">
        <v>90.0</v>
      </c>
      <c r="AI93" s="128">
        <f t="shared" si="20"/>
        <v>228809</v>
      </c>
      <c r="AJ93" s="182">
        <v>73910.0</v>
      </c>
      <c r="AK93" s="182">
        <v>148691.0</v>
      </c>
      <c r="AL93" s="183">
        <v>6208.0</v>
      </c>
      <c r="AM93" s="42">
        <v>102468.0</v>
      </c>
      <c r="AN93" s="71">
        <v>204331.0</v>
      </c>
      <c r="AO93" s="42"/>
      <c r="AP93" s="71"/>
      <c r="AQ93" s="109">
        <f t="shared" si="21"/>
        <v>-13.91901328</v>
      </c>
      <c r="AR93" s="184">
        <v>328512.0</v>
      </c>
      <c r="AS93" s="276">
        <v>122708.0</v>
      </c>
      <c r="AT93" s="276">
        <v>202003.0</v>
      </c>
      <c r="AU93" s="132">
        <f t="shared" si="37"/>
        <v>-14.17460767</v>
      </c>
      <c r="AV93" s="42">
        <v>131054.01761360001</v>
      </c>
      <c r="AW93" s="153">
        <v>196376.99273760003</v>
      </c>
      <c r="AX93" s="132">
        <f t="shared" si="38"/>
        <v>-13.6634189</v>
      </c>
      <c r="AY93" s="42">
        <v>696345.0</v>
      </c>
      <c r="AZ93" s="44">
        <v>514529.0</v>
      </c>
      <c r="BA93" s="44">
        <v>97646.0</v>
      </c>
      <c r="BB93" s="44">
        <v>53601.0</v>
      </c>
      <c r="BC93" s="153">
        <v>16523.125123118763</v>
      </c>
      <c r="BD93" s="153">
        <v>1716.6090817389777</v>
      </c>
      <c r="BE93" s="190">
        <v>12329.265795142259</v>
      </c>
      <c r="BF93" s="152">
        <v>550192.0</v>
      </c>
      <c r="BG93" s="153">
        <v>416872.0</v>
      </c>
      <c r="BH93" s="153">
        <v>71036.0</v>
      </c>
      <c r="BI93" s="153">
        <v>38477.0</v>
      </c>
      <c r="BJ93" s="153">
        <v>14456.116353742329</v>
      </c>
      <c r="BK93" s="153">
        <v>1501.989407536729</v>
      </c>
      <c r="BL93" s="190">
        <v>7848.894238720941</v>
      </c>
      <c r="BM93" s="186"/>
      <c r="BN93" s="186"/>
      <c r="BO93" s="54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6"/>
      <c r="CE93" s="56"/>
      <c r="CF93" s="58"/>
      <c r="CG93" s="56"/>
      <c r="CH93" s="58"/>
      <c r="CI93" s="130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</row>
    <row r="94" ht="15.0" customHeight="1">
      <c r="A94" s="176" t="s">
        <v>1116</v>
      </c>
      <c r="B94" s="178" t="s">
        <v>1117</v>
      </c>
      <c r="C94" s="72" t="s">
        <v>1118</v>
      </c>
      <c r="D94" s="74" t="s">
        <v>1119</v>
      </c>
      <c r="E94" s="69" t="s">
        <v>1120</v>
      </c>
      <c r="F94" s="71" t="s">
        <v>1121</v>
      </c>
      <c r="G94" s="73">
        <v>1944.0</v>
      </c>
      <c r="H94" s="75" t="s">
        <v>181</v>
      </c>
      <c r="I94" s="73">
        <v>2000.0</v>
      </c>
      <c r="J94" s="78">
        <f t="shared" si="4"/>
        <v>0</v>
      </c>
      <c r="K94" s="89">
        <f t="shared" si="5"/>
        <v>0.7827707445</v>
      </c>
      <c r="L94" s="42" t="str">
        <f t="shared" si="31"/>
        <v>R+</v>
      </c>
      <c r="M94" s="91">
        <f t="shared" si="32"/>
        <v>16.49207985</v>
      </c>
      <c r="N94" s="87">
        <f t="shared" si="6"/>
        <v>0.3578083093</v>
      </c>
      <c r="O94" s="89">
        <f t="shared" si="7"/>
        <v>0.6421916907</v>
      </c>
      <c r="P94" s="44" t="str">
        <f t="shared" si="33"/>
        <v>R+</v>
      </c>
      <c r="Q94" s="91">
        <f t="shared" si="34"/>
        <v>16.18368838</v>
      </c>
      <c r="R94" s="87">
        <f t="shared" si="8"/>
        <v>0.3688787298</v>
      </c>
      <c r="S94" s="89">
        <f t="shared" si="9"/>
        <v>0.6311212702</v>
      </c>
      <c r="T94" s="44" t="str">
        <f t="shared" si="35"/>
        <v>R+</v>
      </c>
      <c r="U94" s="91">
        <f t="shared" si="36"/>
        <v>16.80047131</v>
      </c>
      <c r="V94" s="78">
        <f t="shared" si="10"/>
        <v>0</v>
      </c>
      <c r="W94" s="80">
        <f t="shared" si="11"/>
        <v>1</v>
      </c>
      <c r="X94" s="78">
        <f t="shared" si="12"/>
        <v>0</v>
      </c>
      <c r="Y94" s="80">
        <f t="shared" si="13"/>
        <v>1</v>
      </c>
      <c r="Z94" s="87">
        <f t="shared" si="14"/>
        <v>0.749128804</v>
      </c>
      <c r="AA94" s="89">
        <f t="shared" si="15"/>
        <v>0.124628576</v>
      </c>
      <c r="AB94" s="89">
        <f t="shared" si="16"/>
        <v>0.06720812858</v>
      </c>
      <c r="AC94" s="89">
        <f t="shared" si="17"/>
        <v>0.03584699781</v>
      </c>
      <c r="AD94" s="89">
        <f t="shared" si="18"/>
        <v>0.00372450039</v>
      </c>
      <c r="AE94" s="89">
        <f t="shared" si="19"/>
        <v>0.01946299322</v>
      </c>
      <c r="AF94" s="78"/>
      <c r="AG94" s="80"/>
      <c r="AH94" s="21">
        <v>91.0</v>
      </c>
      <c r="AI94" s="128">
        <f t="shared" si="20"/>
        <v>227253</v>
      </c>
      <c r="AJ94" s="182">
        <v>0.0</v>
      </c>
      <c r="AK94" s="182">
        <v>177887.0</v>
      </c>
      <c r="AL94" s="183">
        <v>49366.0</v>
      </c>
      <c r="AM94" s="42">
        <v>0.0</v>
      </c>
      <c r="AN94" s="71">
        <v>239988.0</v>
      </c>
      <c r="AO94" s="42"/>
      <c r="AP94" s="71"/>
      <c r="AQ94" s="109">
        <f t="shared" si="21"/>
        <v>-16.49207985</v>
      </c>
      <c r="AR94" s="184">
        <v>349660.0</v>
      </c>
      <c r="AS94" s="276">
        <v>123938.0</v>
      </c>
      <c r="AT94" s="276">
        <v>222443.0</v>
      </c>
      <c r="AU94" s="132">
        <f t="shared" si="37"/>
        <v>-16.18368838</v>
      </c>
      <c r="AV94" s="42">
        <v>126926.0092177</v>
      </c>
      <c r="AW94" s="153">
        <v>217159.997851</v>
      </c>
      <c r="AX94" s="132">
        <f t="shared" si="38"/>
        <v>-16.80047131</v>
      </c>
      <c r="AY94" s="42">
        <v>696345.0</v>
      </c>
      <c r="AZ94" s="44">
        <v>502735.0</v>
      </c>
      <c r="BA94" s="44">
        <v>98060.0</v>
      </c>
      <c r="BB94" s="44">
        <v>52118.0</v>
      </c>
      <c r="BC94" s="153">
        <v>23475.820941061014</v>
      </c>
      <c r="BD94" s="153">
        <v>2438.9337445806955</v>
      </c>
      <c r="BE94" s="190">
        <v>17517.245314358293</v>
      </c>
      <c r="BF94" s="152">
        <v>541497.0</v>
      </c>
      <c r="BG94" s="153">
        <v>405651.0</v>
      </c>
      <c r="BH94" s="153">
        <v>67486.0</v>
      </c>
      <c r="BI94" s="153">
        <v>36393.0</v>
      </c>
      <c r="BJ94" s="153">
        <v>19411.041772591296</v>
      </c>
      <c r="BK94" s="153">
        <v>2016.8057878240274</v>
      </c>
      <c r="BL94" s="190">
        <v>10539.152439584674</v>
      </c>
      <c r="BM94" s="186"/>
      <c r="BN94" s="186"/>
      <c r="BO94" s="54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6"/>
      <c r="CE94" s="56"/>
      <c r="CF94" s="58"/>
      <c r="CG94" s="56"/>
      <c r="CH94" s="58"/>
      <c r="CI94" s="130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</row>
    <row r="95" ht="15.0" customHeight="1">
      <c r="A95" s="139" t="s">
        <v>1122</v>
      </c>
      <c r="B95" s="140" t="s">
        <v>1123</v>
      </c>
      <c r="C95" s="65" t="s">
        <v>1124</v>
      </c>
      <c r="D95" s="67" t="s">
        <v>654</v>
      </c>
      <c r="E95" s="69" t="s">
        <v>1125</v>
      </c>
      <c r="F95" s="71" t="s">
        <v>1126</v>
      </c>
      <c r="G95" s="73">
        <v>1946.0</v>
      </c>
      <c r="H95" s="75" t="s">
        <v>103</v>
      </c>
      <c r="I95" s="73">
        <v>1992.0</v>
      </c>
      <c r="J95" s="87">
        <f t="shared" si="4"/>
        <v>0.6547497625</v>
      </c>
      <c r="K95" s="89">
        <f t="shared" si="5"/>
        <v>0.3452502375</v>
      </c>
      <c r="L95" s="42" t="str">
        <f t="shared" si="31"/>
        <v>D+</v>
      </c>
      <c r="M95" s="180">
        <f t="shared" si="32"/>
        <v>18.55215747</v>
      </c>
      <c r="N95" s="87">
        <f t="shared" si="6"/>
        <v>0.7174898366</v>
      </c>
      <c r="O95" s="89">
        <f t="shared" si="7"/>
        <v>0.2825101634</v>
      </c>
      <c r="P95" s="44" t="str">
        <f t="shared" si="33"/>
        <v>D+</v>
      </c>
      <c r="Q95" s="180">
        <f t="shared" si="34"/>
        <v>19.78446434</v>
      </c>
      <c r="R95" s="87">
        <f t="shared" si="8"/>
        <v>0.710081949</v>
      </c>
      <c r="S95" s="89">
        <f t="shared" si="9"/>
        <v>0.289918051</v>
      </c>
      <c r="T95" s="44" t="str">
        <f t="shared" si="35"/>
        <v>D+</v>
      </c>
      <c r="U95" s="180">
        <f t="shared" si="36"/>
        <v>17.31985061</v>
      </c>
      <c r="V95" s="87">
        <f t="shared" si="10"/>
        <v>0.6547497625</v>
      </c>
      <c r="W95" s="124">
        <f t="shared" si="11"/>
        <v>0.3452502375</v>
      </c>
      <c r="X95" s="87">
        <f t="shared" si="12"/>
        <v>0.7292971681</v>
      </c>
      <c r="Y95" s="124">
        <f t="shared" si="13"/>
        <v>0.2707028319</v>
      </c>
      <c r="Z95" s="87">
        <f t="shared" si="14"/>
        <v>0.3622485922</v>
      </c>
      <c r="AA95" s="89">
        <f t="shared" si="15"/>
        <v>0.4895515666</v>
      </c>
      <c r="AB95" s="89">
        <f t="shared" si="16"/>
        <v>0.1107951292</v>
      </c>
      <c r="AC95" s="89">
        <f t="shared" si="17"/>
        <v>0.02271293608</v>
      </c>
      <c r="AD95" s="89">
        <f t="shared" si="18"/>
        <v>0.00235987236</v>
      </c>
      <c r="AE95" s="89">
        <f t="shared" si="19"/>
        <v>0.01233190359</v>
      </c>
      <c r="AF95" s="87"/>
      <c r="AG95" s="124"/>
      <c r="AH95" s="21">
        <v>92.0</v>
      </c>
      <c r="AI95" s="128">
        <f t="shared" si="20"/>
        <v>171577</v>
      </c>
      <c r="AJ95" s="182">
        <v>112340.0</v>
      </c>
      <c r="AK95" s="182">
        <v>59237.0</v>
      </c>
      <c r="AL95" s="197">
        <v>0.0</v>
      </c>
      <c r="AM95" s="42">
        <v>190472.0</v>
      </c>
      <c r="AN95" s="71">
        <v>70700.0</v>
      </c>
      <c r="AO95" s="42"/>
      <c r="AP95" s="71"/>
      <c r="AQ95" s="109">
        <f t="shared" si="21"/>
        <v>18.55215747</v>
      </c>
      <c r="AR95" s="184">
        <v>276025.0</v>
      </c>
      <c r="AS95" s="276">
        <v>196608.0</v>
      </c>
      <c r="AT95" s="276">
        <v>77414.0</v>
      </c>
      <c r="AU95" s="132">
        <f t="shared" si="37"/>
        <v>19.78446434</v>
      </c>
      <c r="AV95" s="42">
        <v>200600.9968298</v>
      </c>
      <c r="AW95" s="153">
        <v>81903.0115082</v>
      </c>
      <c r="AX95" s="132">
        <f t="shared" si="38"/>
        <v>17.31985061</v>
      </c>
      <c r="AY95" s="42">
        <v>696345.0</v>
      </c>
      <c r="AZ95" s="44">
        <v>223342.0</v>
      </c>
      <c r="BA95" s="44">
        <v>365307.0</v>
      </c>
      <c r="BB95" s="44">
        <v>82466.0</v>
      </c>
      <c r="BC95" s="153">
        <v>13637.294214932985</v>
      </c>
      <c r="BD95" s="153">
        <v>1416.7963339420462</v>
      </c>
      <c r="BE95" s="190">
        <v>10175.90945112497</v>
      </c>
      <c r="BF95" s="152">
        <v>515149.0</v>
      </c>
      <c r="BG95" s="153">
        <v>186612.0</v>
      </c>
      <c r="BH95" s="153">
        <v>252192.0</v>
      </c>
      <c r="BI95" s="153">
        <v>57076.0</v>
      </c>
      <c r="BJ95" s="153">
        <v>11700.546310759899</v>
      </c>
      <c r="BK95" s="153">
        <v>1215.6858862446018</v>
      </c>
      <c r="BL95" s="190">
        <v>6352.767802995497</v>
      </c>
      <c r="BM95" s="186"/>
      <c r="BN95" s="186"/>
      <c r="BO95" s="44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6"/>
      <c r="CE95" s="56"/>
      <c r="CF95" s="58"/>
      <c r="CG95" s="56"/>
      <c r="CH95" s="58"/>
      <c r="CI95" s="130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</row>
    <row r="96" ht="15.0" customHeight="1">
      <c r="A96" s="176" t="s">
        <v>1127</v>
      </c>
      <c r="B96" s="178" t="s">
        <v>1128</v>
      </c>
      <c r="C96" s="72" t="s">
        <v>686</v>
      </c>
      <c r="D96" s="74" t="s">
        <v>1129</v>
      </c>
      <c r="E96" s="69" t="s">
        <v>1130</v>
      </c>
      <c r="F96" s="71" t="s">
        <v>1131</v>
      </c>
      <c r="G96" s="73">
        <v>1978.0</v>
      </c>
      <c r="H96" s="75" t="s">
        <v>110</v>
      </c>
      <c r="I96" s="73">
        <v>2012.0</v>
      </c>
      <c r="J96" s="87">
        <f t="shared" si="4"/>
        <v>0.3745546748</v>
      </c>
      <c r="K96" s="89">
        <f t="shared" si="5"/>
        <v>0.6254453252</v>
      </c>
      <c r="L96" s="42" t="str">
        <f t="shared" si="31"/>
        <v>R+</v>
      </c>
      <c r="M96" s="91">
        <f t="shared" si="32"/>
        <v>8.976561333</v>
      </c>
      <c r="N96" s="87">
        <f t="shared" si="6"/>
        <v>0.4175798165</v>
      </c>
      <c r="O96" s="89">
        <f t="shared" si="7"/>
        <v>0.5824201835</v>
      </c>
      <c r="P96" s="44" t="str">
        <f t="shared" si="33"/>
        <v>R+</v>
      </c>
      <c r="Q96" s="91">
        <f t="shared" si="34"/>
        <v>10.20653767</v>
      </c>
      <c r="R96" s="87">
        <f t="shared" si="8"/>
        <v>0.4594175929</v>
      </c>
      <c r="S96" s="89">
        <f t="shared" si="9"/>
        <v>0.5405824071</v>
      </c>
      <c r="T96" s="44" t="str">
        <f t="shared" si="35"/>
        <v>R+</v>
      </c>
      <c r="U96" s="91">
        <f t="shared" si="36"/>
        <v>7.746584997</v>
      </c>
      <c r="V96" s="87">
        <f t="shared" si="10"/>
        <v>0.3745546748</v>
      </c>
      <c r="W96" s="124">
        <f t="shared" si="11"/>
        <v>0.6254453252</v>
      </c>
      <c r="X96" s="87">
        <f t="shared" si="12"/>
        <v>0.4277663082</v>
      </c>
      <c r="Y96" s="124">
        <f t="shared" si="13"/>
        <v>0.5722336918</v>
      </c>
      <c r="Z96" s="87">
        <f t="shared" si="14"/>
        <v>0.82815907</v>
      </c>
      <c r="AA96" s="89">
        <f t="shared" si="15"/>
        <v>0.08762402275</v>
      </c>
      <c r="AB96" s="89">
        <f t="shared" si="16"/>
        <v>0.05686905515</v>
      </c>
      <c r="AC96" s="89">
        <f t="shared" si="17"/>
        <v>0.01660619697</v>
      </c>
      <c r="AD96" s="89">
        <f t="shared" si="18"/>
        <v>0.001725382623</v>
      </c>
      <c r="AE96" s="89">
        <f t="shared" si="19"/>
        <v>0.009016272459</v>
      </c>
      <c r="AF96" s="87"/>
      <c r="AG96" s="124"/>
      <c r="AH96" s="21">
        <v>93.0</v>
      </c>
      <c r="AI96" s="128">
        <f t="shared" si="20"/>
        <v>265817</v>
      </c>
      <c r="AJ96" s="182">
        <v>99563.0</v>
      </c>
      <c r="AK96" s="182">
        <v>166254.0</v>
      </c>
      <c r="AL96" s="197">
        <v>0.0</v>
      </c>
      <c r="AM96" s="42">
        <v>146489.0</v>
      </c>
      <c r="AN96" s="71">
        <v>195962.0</v>
      </c>
      <c r="AO96" s="42"/>
      <c r="AP96" s="71"/>
      <c r="AQ96" s="109">
        <f t="shared" si="21"/>
        <v>-8.976561333</v>
      </c>
      <c r="AR96" s="184">
        <v>362481.0</v>
      </c>
      <c r="AS96" s="276">
        <v>149955.0</v>
      </c>
      <c r="AT96" s="276">
        <v>209150.0</v>
      </c>
      <c r="AU96" s="132">
        <f t="shared" si="37"/>
        <v>-10.20653767</v>
      </c>
      <c r="AV96" s="42">
        <v>164545.004904</v>
      </c>
      <c r="AW96" s="153">
        <v>193614.994704</v>
      </c>
      <c r="AX96" s="132">
        <f t="shared" si="38"/>
        <v>-7.746584997</v>
      </c>
      <c r="AY96" s="42">
        <v>696345.0</v>
      </c>
      <c r="AZ96" s="44">
        <v>559154.0</v>
      </c>
      <c r="BA96" s="44">
        <v>68780.0</v>
      </c>
      <c r="BB96" s="44">
        <v>47529.0</v>
      </c>
      <c r="BC96" s="153">
        <v>11287.117629656384</v>
      </c>
      <c r="BD96" s="153">
        <v>1172.6334144026082</v>
      </c>
      <c r="BE96" s="190">
        <v>8422.248955941008</v>
      </c>
      <c r="BF96" s="152">
        <v>560885.0</v>
      </c>
      <c r="BG96" s="153">
        <v>464502.0</v>
      </c>
      <c r="BH96" s="153">
        <v>49147.0</v>
      </c>
      <c r="BI96" s="153">
        <v>31897.0</v>
      </c>
      <c r="BJ96" s="153">
        <v>9314.166789181903</v>
      </c>
      <c r="BK96" s="153">
        <v>967.7412325032926</v>
      </c>
      <c r="BL96" s="190">
        <v>5057.091978314803</v>
      </c>
      <c r="BM96" s="186"/>
      <c r="BN96" s="186"/>
      <c r="BO96" s="44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6"/>
      <c r="CE96" s="56"/>
      <c r="CF96" s="58"/>
      <c r="CG96" s="56"/>
      <c r="CH96" s="58"/>
      <c r="CI96" s="130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</row>
    <row r="97" ht="15.0" customHeight="1">
      <c r="A97" s="139" t="s">
        <v>1132</v>
      </c>
      <c r="B97" s="140" t="s">
        <v>1133</v>
      </c>
      <c r="C97" s="72" t="s">
        <v>143</v>
      </c>
      <c r="D97" s="74" t="s">
        <v>1134</v>
      </c>
      <c r="E97" s="69" t="s">
        <v>1135</v>
      </c>
      <c r="F97" s="71" t="s">
        <v>1136</v>
      </c>
      <c r="G97" s="73">
        <v>1943.0</v>
      </c>
      <c r="H97" s="75" t="s">
        <v>181</v>
      </c>
      <c r="I97" s="73">
        <v>1992.0</v>
      </c>
      <c r="J97" s="87">
        <f t="shared" si="4"/>
        <v>0.3214021588</v>
      </c>
      <c r="K97" s="89">
        <f t="shared" si="5"/>
        <v>0.6359898575</v>
      </c>
      <c r="L97" s="42" t="str">
        <f t="shared" si="31"/>
        <v>R+</v>
      </c>
      <c r="M97" s="91">
        <f t="shared" si="32"/>
        <v>4.22687598</v>
      </c>
      <c r="N97" s="87">
        <f t="shared" si="6"/>
        <v>0.4761588678</v>
      </c>
      <c r="O97" s="89">
        <f t="shared" si="7"/>
        <v>0.5238411322</v>
      </c>
      <c r="P97" s="44" t="str">
        <f t="shared" si="33"/>
        <v>R+</v>
      </c>
      <c r="Q97" s="91">
        <f t="shared" si="34"/>
        <v>4.348632537</v>
      </c>
      <c r="R97" s="87">
        <f t="shared" si="8"/>
        <v>0.4958322487</v>
      </c>
      <c r="S97" s="89">
        <f t="shared" si="9"/>
        <v>0.5041677513</v>
      </c>
      <c r="T97" s="44" t="str">
        <f t="shared" si="35"/>
        <v>R+</v>
      </c>
      <c r="U97" s="91">
        <f t="shared" si="36"/>
        <v>4.105119424</v>
      </c>
      <c r="V97" s="87">
        <f t="shared" si="10"/>
        <v>0.3357059108</v>
      </c>
      <c r="W97" s="124">
        <f t="shared" si="11"/>
        <v>0.6642940892</v>
      </c>
      <c r="X97" s="87">
        <f t="shared" si="12"/>
        <v>0.4129121479</v>
      </c>
      <c r="Y97" s="124">
        <f t="shared" si="13"/>
        <v>0.5870878521</v>
      </c>
      <c r="Z97" s="87">
        <f t="shared" si="14"/>
        <v>0.7024437949</v>
      </c>
      <c r="AA97" s="89">
        <f t="shared" si="15"/>
        <v>0.08133567456</v>
      </c>
      <c r="AB97" s="89">
        <f t="shared" si="16"/>
        <v>0.1697152178</v>
      </c>
      <c r="AC97" s="89">
        <f t="shared" si="17"/>
        <v>0.02823901423</v>
      </c>
      <c r="AD97" s="89">
        <f t="shared" si="18"/>
        <v>0.002934031465</v>
      </c>
      <c r="AE97" s="89">
        <f t="shared" si="19"/>
        <v>0.01533226702</v>
      </c>
      <c r="AF97" s="87"/>
      <c r="AG97" s="124"/>
      <c r="AH97" s="21">
        <v>94.0</v>
      </c>
      <c r="AI97" s="128">
        <f t="shared" si="20"/>
        <v>227164</v>
      </c>
      <c r="AJ97" s="182">
        <v>73011.0</v>
      </c>
      <c r="AK97" s="182">
        <v>144474.0</v>
      </c>
      <c r="AL97" s="183">
        <v>9679.0</v>
      </c>
      <c r="AM97" s="42">
        <v>130479.0</v>
      </c>
      <c r="AN97" s="71">
        <v>185518.0</v>
      </c>
      <c r="AO97" s="42"/>
      <c r="AP97" s="71"/>
      <c r="AQ97" s="109">
        <f t="shared" si="21"/>
        <v>-4.22687598</v>
      </c>
      <c r="AR97" s="184">
        <v>332061.0</v>
      </c>
      <c r="AS97" s="276">
        <v>156382.0</v>
      </c>
      <c r="AT97" s="276">
        <v>172042.0</v>
      </c>
      <c r="AU97" s="132">
        <f t="shared" si="37"/>
        <v>-4.348632537</v>
      </c>
      <c r="AV97" s="42">
        <v>163105.99978900002</v>
      </c>
      <c r="AW97" s="153">
        <v>165847.996705</v>
      </c>
      <c r="AX97" s="132">
        <f t="shared" si="38"/>
        <v>-4.105119424</v>
      </c>
      <c r="AY97" s="42">
        <v>696345.0</v>
      </c>
      <c r="AZ97" s="44">
        <v>470646.0</v>
      </c>
      <c r="BA97" s="44">
        <v>61954.0</v>
      </c>
      <c r="BB97" s="44">
        <v>129802.0</v>
      </c>
      <c r="BC97" s="153">
        <v>18346.8362083817</v>
      </c>
      <c r="BD97" s="153">
        <v>1906.0768118507679</v>
      </c>
      <c r="BE97" s="190">
        <v>13690.086979767533</v>
      </c>
      <c r="BF97" s="152">
        <v>545013.0</v>
      </c>
      <c r="BG97" s="153">
        <v>382841.0</v>
      </c>
      <c r="BH97" s="153">
        <v>44329.0</v>
      </c>
      <c r="BI97" s="153">
        <v>92497.0</v>
      </c>
      <c r="BJ97" s="153">
        <v>15390.629861047299</v>
      </c>
      <c r="BK97" s="153">
        <v>1599.085291024738</v>
      </c>
      <c r="BL97" s="190">
        <v>8356.28484792796</v>
      </c>
      <c r="BM97" s="186"/>
      <c r="BN97" s="186"/>
      <c r="BO97" s="44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6"/>
      <c r="CE97" s="56"/>
      <c r="CF97" s="58"/>
      <c r="CG97" s="56"/>
      <c r="CH97" s="58"/>
      <c r="CI97" s="130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</row>
    <row r="98" ht="15.0" customHeight="1">
      <c r="A98" s="176" t="s">
        <v>1137</v>
      </c>
      <c r="B98" s="178" t="s">
        <v>1138</v>
      </c>
      <c r="C98" s="72" t="s">
        <v>249</v>
      </c>
      <c r="D98" s="74" t="s">
        <v>1139</v>
      </c>
      <c r="E98" s="69" t="s">
        <v>1140</v>
      </c>
      <c r="F98" s="71" t="s">
        <v>1141</v>
      </c>
      <c r="G98" s="73">
        <v>1947.0</v>
      </c>
      <c r="H98" s="75" t="s">
        <v>81</v>
      </c>
      <c r="I98" s="73">
        <v>2008.0</v>
      </c>
      <c r="J98" s="87">
        <f t="shared" si="4"/>
        <v>0.3414191678</v>
      </c>
      <c r="K98" s="89">
        <f t="shared" si="5"/>
        <v>0.6583586205</v>
      </c>
      <c r="L98" s="42" t="str">
        <f t="shared" si="31"/>
        <v>R+</v>
      </c>
      <c r="M98" s="91">
        <f t="shared" si="32"/>
        <v>9.306995711</v>
      </c>
      <c r="N98" s="87">
        <f t="shared" si="6"/>
        <v>0.4263164928</v>
      </c>
      <c r="O98" s="89">
        <f t="shared" si="7"/>
        <v>0.5736835072</v>
      </c>
      <c r="P98" s="44" t="str">
        <f t="shared" si="33"/>
        <v>R+</v>
      </c>
      <c r="Q98" s="91">
        <f t="shared" si="34"/>
        <v>9.33287004</v>
      </c>
      <c r="R98" s="87">
        <f t="shared" si="8"/>
        <v>0.4440722291</v>
      </c>
      <c r="S98" s="89">
        <f t="shared" si="9"/>
        <v>0.5559277709</v>
      </c>
      <c r="T98" s="44" t="str">
        <f t="shared" si="35"/>
        <v>R+</v>
      </c>
      <c r="U98" s="91">
        <f t="shared" si="36"/>
        <v>9.281121381</v>
      </c>
      <c r="V98" s="87">
        <f t="shared" si="10"/>
        <v>0.341495052</v>
      </c>
      <c r="W98" s="124">
        <f t="shared" si="11"/>
        <v>0.658504948</v>
      </c>
      <c r="X98" s="87">
        <f t="shared" si="12"/>
        <v>0.389144281</v>
      </c>
      <c r="Y98" s="124">
        <f t="shared" si="13"/>
        <v>0.610855719</v>
      </c>
      <c r="Z98" s="87">
        <f t="shared" si="14"/>
        <v>0.8040499936</v>
      </c>
      <c r="AA98" s="89">
        <f t="shared" si="15"/>
        <v>0.08730808854</v>
      </c>
      <c r="AB98" s="89">
        <f t="shared" si="16"/>
        <v>0.07656963184</v>
      </c>
      <c r="AC98" s="89">
        <f t="shared" si="17"/>
        <v>0.0194749737</v>
      </c>
      <c r="AD98" s="89">
        <f t="shared" si="18"/>
        <v>0.00202344831</v>
      </c>
      <c r="AE98" s="89">
        <f t="shared" si="19"/>
        <v>0.01057386404</v>
      </c>
      <c r="AF98" s="87"/>
      <c r="AG98" s="124"/>
      <c r="AH98" s="21">
        <v>95.0</v>
      </c>
      <c r="AI98" s="128">
        <f t="shared" si="20"/>
        <v>274513</v>
      </c>
      <c r="AJ98" s="182">
        <v>93724.0</v>
      </c>
      <c r="AK98" s="182">
        <v>180728.0</v>
      </c>
      <c r="AL98" s="197">
        <v>61.0</v>
      </c>
      <c r="AM98" s="42">
        <v>130870.0</v>
      </c>
      <c r="AN98" s="71">
        <v>205432.0</v>
      </c>
      <c r="AO98" s="42"/>
      <c r="AP98" s="71"/>
      <c r="AQ98" s="109">
        <f t="shared" si="21"/>
        <v>-9.306995711</v>
      </c>
      <c r="AR98" s="184">
        <v>363051.0</v>
      </c>
      <c r="AS98" s="276">
        <v>153138.0</v>
      </c>
      <c r="AT98" s="276">
        <v>206074.0</v>
      </c>
      <c r="AU98" s="132">
        <f t="shared" si="37"/>
        <v>-9.33287004</v>
      </c>
      <c r="AV98" s="42">
        <v>160787.0091204</v>
      </c>
      <c r="AW98" s="153">
        <v>201286.9927809</v>
      </c>
      <c r="AX98" s="132">
        <f t="shared" si="38"/>
        <v>-9.281121381</v>
      </c>
      <c r="AY98" s="42">
        <v>696344.0</v>
      </c>
      <c r="AZ98" s="44">
        <v>538737.0</v>
      </c>
      <c r="BA98" s="44">
        <v>71494.0</v>
      </c>
      <c r="BB98" s="44">
        <v>62246.0</v>
      </c>
      <c r="BC98" s="153">
        <v>12900.566826310167</v>
      </c>
      <c r="BD98" s="153">
        <v>1340.2567618785104</v>
      </c>
      <c r="BE98" s="190">
        <v>9626.176411811322</v>
      </c>
      <c r="BF98" s="152">
        <v>559112.0</v>
      </c>
      <c r="BG98" s="153">
        <v>449554.0</v>
      </c>
      <c r="BH98" s="153">
        <v>48815.0</v>
      </c>
      <c r="BI98" s="153">
        <v>42811.0</v>
      </c>
      <c r="BJ98" s="153">
        <v>10888.691496421532</v>
      </c>
      <c r="BK98" s="153">
        <v>1131.3342317784109</v>
      </c>
      <c r="BL98" s="190">
        <v>5911.974271800055</v>
      </c>
      <c r="BM98" s="186"/>
      <c r="BN98" s="186"/>
      <c r="BO98" s="44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6"/>
      <c r="CE98" s="56"/>
      <c r="CF98" s="58"/>
      <c r="CG98" s="56"/>
      <c r="CH98" s="58"/>
      <c r="CI98" s="130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</row>
    <row r="99" ht="15.0" customHeight="1">
      <c r="A99" s="139" t="s">
        <v>1142</v>
      </c>
      <c r="B99" s="140" t="s">
        <v>1143</v>
      </c>
      <c r="C99" s="65" t="s">
        <v>120</v>
      </c>
      <c r="D99" s="67" t="s">
        <v>1144</v>
      </c>
      <c r="E99" s="69" t="s">
        <v>1145</v>
      </c>
      <c r="F99" s="71" t="s">
        <v>1146</v>
      </c>
      <c r="G99" s="73">
        <v>1958.0</v>
      </c>
      <c r="H99" s="75" t="s">
        <v>175</v>
      </c>
      <c r="I99" s="118" t="s">
        <v>346</v>
      </c>
      <c r="J99" s="87">
        <f t="shared" si="4"/>
        <v>0.5397462589</v>
      </c>
      <c r="K99" s="89">
        <f t="shared" si="5"/>
        <v>0.4311241215</v>
      </c>
      <c r="L99" s="42" t="str">
        <f t="shared" si="31"/>
        <v>D+</v>
      </c>
      <c r="M99" s="180">
        <f t="shared" si="32"/>
        <v>8.733700546</v>
      </c>
      <c r="N99" s="87">
        <f t="shared" si="6"/>
        <v>0.6247309616</v>
      </c>
      <c r="O99" s="89">
        <f t="shared" si="7"/>
        <v>0.3752690384</v>
      </c>
      <c r="P99" s="44" t="str">
        <f t="shared" si="33"/>
        <v>D+</v>
      </c>
      <c r="Q99" s="180">
        <f t="shared" si="34"/>
        <v>10.50857685</v>
      </c>
      <c r="R99" s="87">
        <f t="shared" si="8"/>
        <v>0.6064716854</v>
      </c>
      <c r="S99" s="89">
        <f t="shared" si="9"/>
        <v>0.3935283146</v>
      </c>
      <c r="T99" s="44" t="str">
        <f t="shared" si="35"/>
        <v>D+</v>
      </c>
      <c r="U99" s="180">
        <f t="shared" si="36"/>
        <v>6.958824246</v>
      </c>
      <c r="V99" s="87">
        <f t="shared" si="10"/>
        <v>0.555940597</v>
      </c>
      <c r="W99" s="124">
        <f t="shared" si="11"/>
        <v>0.444059403</v>
      </c>
      <c r="X99" s="87">
        <f t="shared" si="12"/>
        <v>0.625186258</v>
      </c>
      <c r="Y99" s="124">
        <f t="shared" si="13"/>
        <v>0.374813742</v>
      </c>
      <c r="Z99" s="87">
        <f t="shared" si="14"/>
        <v>0.4290526275</v>
      </c>
      <c r="AA99" s="89">
        <f t="shared" si="15"/>
        <v>0.1006044597</v>
      </c>
      <c r="AB99" s="89">
        <f t="shared" si="16"/>
        <v>0.413940171</v>
      </c>
      <c r="AC99" s="89">
        <f t="shared" si="17"/>
        <v>0.03424894349</v>
      </c>
      <c r="AD99" s="89">
        <f t="shared" si="18"/>
        <v>0.003558462666</v>
      </c>
      <c r="AE99" s="89">
        <f t="shared" si="19"/>
        <v>0.01859533561</v>
      </c>
      <c r="AF99" s="87"/>
      <c r="AG99" s="124"/>
      <c r="AH99" s="21">
        <v>96.0</v>
      </c>
      <c r="AI99" s="128">
        <f t="shared" si="20"/>
        <v>173878</v>
      </c>
      <c r="AJ99" s="182">
        <v>93850.0</v>
      </c>
      <c r="AK99" s="182">
        <v>74963.0</v>
      </c>
      <c r="AL99" s="183">
        <v>5065.0</v>
      </c>
      <c r="AM99" s="42">
        <v>164891.0</v>
      </c>
      <c r="AN99" s="71">
        <v>98856.0</v>
      </c>
      <c r="AO99" s="42"/>
      <c r="AP99" s="71"/>
      <c r="AQ99" s="109">
        <f t="shared" si="21"/>
        <v>8.733700546</v>
      </c>
      <c r="AR99" s="184">
        <v>274613.0</v>
      </c>
      <c r="AS99" s="276">
        <v>170093.0</v>
      </c>
      <c r="AT99" s="276">
        <v>102173.0</v>
      </c>
      <c r="AU99" s="132">
        <f t="shared" si="37"/>
        <v>10.50857685</v>
      </c>
      <c r="AV99" s="42">
        <v>157249.014246</v>
      </c>
      <c r="AW99" s="153">
        <v>102035.99120399999</v>
      </c>
      <c r="AX99" s="132">
        <f t="shared" si="38"/>
        <v>6.958824246</v>
      </c>
      <c r="AY99" s="42">
        <v>696345.0</v>
      </c>
      <c r="AZ99" s="44">
        <v>274846.0</v>
      </c>
      <c r="BA99" s="44">
        <v>74777.0</v>
      </c>
      <c r="BB99" s="44">
        <v>307269.0</v>
      </c>
      <c r="BC99" s="153">
        <v>21325.09586451649</v>
      </c>
      <c r="BD99" s="153">
        <v>2215.4921031714443</v>
      </c>
      <c r="BE99" s="190">
        <v>15912.412032312066</v>
      </c>
      <c r="BF99" s="152">
        <v>518645.0</v>
      </c>
      <c r="BG99" s="153">
        <v>222526.0</v>
      </c>
      <c r="BH99" s="153">
        <v>52178.0</v>
      </c>
      <c r="BI99" s="153">
        <v>214688.0</v>
      </c>
      <c r="BJ99" s="153">
        <v>17763.043293822167</v>
      </c>
      <c r="BK99" s="153">
        <v>1845.5788691843547</v>
      </c>
      <c r="BL99" s="190">
        <v>9644.377836993475</v>
      </c>
      <c r="BM99" s="186"/>
      <c r="BN99" s="186"/>
      <c r="BO99" s="44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6"/>
      <c r="CE99" s="56"/>
      <c r="CF99" s="58"/>
      <c r="CG99" s="56"/>
      <c r="CH99" s="58"/>
      <c r="CI99" s="130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</row>
    <row r="100" ht="15.0" customHeight="1">
      <c r="A100" s="176" t="s">
        <v>1147</v>
      </c>
      <c r="B100" s="178" t="s">
        <v>1148</v>
      </c>
      <c r="C100" s="72" t="s">
        <v>1149</v>
      </c>
      <c r="D100" s="74" t="s">
        <v>1150</v>
      </c>
      <c r="E100" s="69" t="s">
        <v>1151</v>
      </c>
      <c r="F100" s="71" t="s">
        <v>1152</v>
      </c>
      <c r="G100" s="73">
        <v>1949.0</v>
      </c>
      <c r="H100" s="75" t="s">
        <v>129</v>
      </c>
      <c r="I100" s="73">
        <v>2010.0</v>
      </c>
      <c r="J100" s="87">
        <f t="shared" si="4"/>
        <v>0.3845055767</v>
      </c>
      <c r="K100" s="89">
        <f t="shared" si="5"/>
        <v>0.6154084291</v>
      </c>
      <c r="L100" s="42" t="str">
        <f t="shared" si="31"/>
        <v>R+</v>
      </c>
      <c r="M100" s="91">
        <f t="shared" si="32"/>
        <v>5.964254391</v>
      </c>
      <c r="N100" s="87">
        <f t="shared" si="6"/>
        <v>0.4614957286</v>
      </c>
      <c r="O100" s="89">
        <f t="shared" si="7"/>
        <v>0.5385042714</v>
      </c>
      <c r="P100" s="44" t="str">
        <f t="shared" si="33"/>
        <v>R+</v>
      </c>
      <c r="Q100" s="91">
        <f t="shared" si="34"/>
        <v>5.814946457</v>
      </c>
      <c r="R100" s="87">
        <f t="shared" si="8"/>
        <v>0.4757478196</v>
      </c>
      <c r="S100" s="89">
        <f t="shared" si="9"/>
        <v>0.5242521804</v>
      </c>
      <c r="T100" s="44" t="str">
        <f t="shared" si="35"/>
        <v>R+</v>
      </c>
      <c r="U100" s="91">
        <f t="shared" si="36"/>
        <v>6.113562326</v>
      </c>
      <c r="V100" s="87">
        <f t="shared" si="10"/>
        <v>0.3845386448</v>
      </c>
      <c r="W100" s="124">
        <f t="shared" si="11"/>
        <v>0.6154613552</v>
      </c>
      <c r="X100" s="87">
        <f t="shared" si="12"/>
        <v>0.4825986808</v>
      </c>
      <c r="Y100" s="124">
        <f t="shared" si="13"/>
        <v>0.5174013192</v>
      </c>
      <c r="Z100" s="87">
        <f t="shared" si="14"/>
        <v>0.6994255394</v>
      </c>
      <c r="AA100" s="89">
        <f t="shared" si="15"/>
        <v>0.1044413824</v>
      </c>
      <c r="AB100" s="89">
        <f t="shared" si="16"/>
        <v>0.1420446101</v>
      </c>
      <c r="AC100" s="89">
        <f t="shared" si="17"/>
        <v>0.0328436673</v>
      </c>
      <c r="AD100" s="89">
        <f t="shared" si="18"/>
        <v>0.003412454575</v>
      </c>
      <c r="AE100" s="89">
        <f t="shared" si="19"/>
        <v>0.01783234617</v>
      </c>
      <c r="AF100" s="87"/>
      <c r="AG100" s="124"/>
      <c r="AH100" s="21">
        <v>97.0</v>
      </c>
      <c r="AI100" s="128">
        <f t="shared" si="20"/>
        <v>232574</v>
      </c>
      <c r="AJ100" s="182">
        <v>89426.0</v>
      </c>
      <c r="AK100" s="182">
        <v>143128.0</v>
      </c>
      <c r="AL100" s="197">
        <v>20.0</v>
      </c>
      <c r="AM100" s="42">
        <v>153574.0</v>
      </c>
      <c r="AN100" s="71">
        <v>164649.0</v>
      </c>
      <c r="AO100" s="42"/>
      <c r="AP100" s="71"/>
      <c r="AQ100" s="109">
        <f t="shared" si="21"/>
        <v>-5.964254391</v>
      </c>
      <c r="AR100" s="184">
        <v>327037.0</v>
      </c>
      <c r="AS100" s="276">
        <v>149532.0</v>
      </c>
      <c r="AT100" s="276">
        <v>174484.0</v>
      </c>
      <c r="AU100" s="132">
        <f t="shared" si="37"/>
        <v>-5.814946457</v>
      </c>
      <c r="AV100" s="42">
        <v>149037.9927036</v>
      </c>
      <c r="AW100" s="153">
        <v>164233.0020342</v>
      </c>
      <c r="AX100" s="132">
        <f t="shared" si="38"/>
        <v>-6.113562326</v>
      </c>
      <c r="AY100" s="42">
        <v>696345.0</v>
      </c>
      <c r="AZ100" s="44">
        <v>462738.0</v>
      </c>
      <c r="BA100" s="44">
        <v>82368.0</v>
      </c>
      <c r="BB100" s="44">
        <v>111919.0</v>
      </c>
      <c r="BC100" s="153">
        <v>21253.206838333925</v>
      </c>
      <c r="BD100" s="153">
        <v>2208.023458208532</v>
      </c>
      <c r="BE100" s="190">
        <v>15858.769703457543</v>
      </c>
      <c r="BF100" s="152">
        <v>545033.0</v>
      </c>
      <c r="BG100" s="153">
        <v>381210.0</v>
      </c>
      <c r="BH100" s="153">
        <v>56924.0</v>
      </c>
      <c r="BI100" s="153">
        <v>77419.0</v>
      </c>
      <c r="BJ100" s="153">
        <v>17900.882518096518</v>
      </c>
      <c r="BK100" s="153">
        <v>1859.9003542732294</v>
      </c>
      <c r="BL100" s="190">
        <v>9719.217127630249</v>
      </c>
      <c r="BM100" s="186"/>
      <c r="BN100" s="186"/>
      <c r="BO100" s="44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6"/>
      <c r="CE100" s="56"/>
      <c r="CF100" s="58"/>
      <c r="CG100" s="56"/>
      <c r="CH100" s="58"/>
      <c r="CI100" s="130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</row>
    <row r="101" ht="15.0" customHeight="1">
      <c r="A101" s="139" t="s">
        <v>1153</v>
      </c>
      <c r="B101" s="140" t="s">
        <v>1154</v>
      </c>
      <c r="C101" s="72" t="s">
        <v>1155</v>
      </c>
      <c r="D101" s="74" t="s">
        <v>1156</v>
      </c>
      <c r="E101" s="69" t="s">
        <v>1157</v>
      </c>
      <c r="F101" s="71" t="s">
        <v>1158</v>
      </c>
      <c r="G101" s="73">
        <v>1951.0</v>
      </c>
      <c r="H101" s="75" t="s">
        <v>81</v>
      </c>
      <c r="I101" s="73">
        <v>2010.0</v>
      </c>
      <c r="J101" s="87">
        <f t="shared" si="4"/>
        <v>0.33341168</v>
      </c>
      <c r="K101" s="89">
        <f t="shared" si="5"/>
        <v>0.66658832</v>
      </c>
      <c r="L101" s="42" t="str">
        <f t="shared" si="31"/>
        <v>R+</v>
      </c>
      <c r="M101" s="91">
        <f t="shared" si="32"/>
        <v>10.74138962</v>
      </c>
      <c r="N101" s="87">
        <f t="shared" si="6"/>
        <v>0.4060606061</v>
      </c>
      <c r="O101" s="89">
        <f t="shared" si="7"/>
        <v>0.5939393939</v>
      </c>
      <c r="P101" s="44" t="str">
        <f t="shared" si="33"/>
        <v>R+</v>
      </c>
      <c r="Q101" s="91">
        <f t="shared" si="34"/>
        <v>11.35845871</v>
      </c>
      <c r="R101" s="87">
        <f t="shared" si="8"/>
        <v>0.4356402376</v>
      </c>
      <c r="S101" s="89">
        <f t="shared" si="9"/>
        <v>0.5643597624</v>
      </c>
      <c r="T101" s="44" t="str">
        <f t="shared" si="35"/>
        <v>R+</v>
      </c>
      <c r="U101" s="91">
        <f t="shared" si="36"/>
        <v>10.12432053</v>
      </c>
      <c r="V101" s="87">
        <f t="shared" si="10"/>
        <v>0.33341168</v>
      </c>
      <c r="W101" s="124">
        <f t="shared" si="11"/>
        <v>0.66658832</v>
      </c>
      <c r="X101" s="87">
        <f t="shared" si="12"/>
        <v>0.3552292397</v>
      </c>
      <c r="Y101" s="124">
        <f t="shared" si="13"/>
        <v>0.6447707603</v>
      </c>
      <c r="Z101" s="87">
        <f t="shared" si="14"/>
        <v>0.831110074</v>
      </c>
      <c r="AA101" s="89">
        <f t="shared" si="15"/>
        <v>0.07345289012</v>
      </c>
      <c r="AB101" s="89">
        <f t="shared" si="16"/>
        <v>0.07376983519</v>
      </c>
      <c r="AC101" s="89">
        <f t="shared" si="17"/>
        <v>0.01315678475</v>
      </c>
      <c r="AD101" s="89">
        <f t="shared" si="18"/>
        <v>0.001366988951</v>
      </c>
      <c r="AE101" s="89">
        <f t="shared" si="19"/>
        <v>0.007143427011</v>
      </c>
      <c r="AF101" s="87"/>
      <c r="AG101" s="124"/>
      <c r="AH101" s="21">
        <v>98.0</v>
      </c>
      <c r="AI101" s="128">
        <f t="shared" si="20"/>
        <v>272294</v>
      </c>
      <c r="AJ101" s="182">
        <v>90786.0</v>
      </c>
      <c r="AK101" s="182">
        <v>181508.0</v>
      </c>
      <c r="AL101" s="197">
        <v>0.0</v>
      </c>
      <c r="AM101" s="42">
        <v>120303.0</v>
      </c>
      <c r="AN101" s="71">
        <v>218360.0</v>
      </c>
      <c r="AO101" s="42"/>
      <c r="AP101" s="71"/>
      <c r="AQ101" s="109">
        <f t="shared" si="21"/>
        <v>-10.74138962</v>
      </c>
      <c r="AR101" s="184">
        <v>356382.0</v>
      </c>
      <c r="AS101" s="276">
        <v>143380.0</v>
      </c>
      <c r="AT101" s="276">
        <v>209720.0</v>
      </c>
      <c r="AU101" s="132">
        <f t="shared" si="37"/>
        <v>-11.35845871</v>
      </c>
      <c r="AV101" s="42">
        <v>151906.0094405</v>
      </c>
      <c r="AW101" s="153">
        <v>196789.993171</v>
      </c>
      <c r="AX101" s="132">
        <f t="shared" si="38"/>
        <v>-10.12432053</v>
      </c>
      <c r="AY101" s="42">
        <v>696345.0</v>
      </c>
      <c r="AZ101" s="44">
        <v>559073.0</v>
      </c>
      <c r="BA101" s="44">
        <v>59734.0</v>
      </c>
      <c r="BB101" s="44">
        <v>60962.0</v>
      </c>
      <c r="BC101" s="153">
        <v>8959.642842121646</v>
      </c>
      <c r="BD101" s="153">
        <v>930.8290143251429</v>
      </c>
      <c r="BE101" s="190">
        <v>6685.528143553211</v>
      </c>
      <c r="BF101" s="152">
        <v>574232.0</v>
      </c>
      <c r="BG101" s="153">
        <v>477250.0</v>
      </c>
      <c r="BH101" s="153">
        <v>42179.0</v>
      </c>
      <c r="BI101" s="153">
        <v>42361.0</v>
      </c>
      <c r="BJ101" s="153">
        <v>7555.046821240057</v>
      </c>
      <c r="BK101" s="153">
        <v>784.9687994527653</v>
      </c>
      <c r="BL101" s="190">
        <v>4101.984379307176</v>
      </c>
      <c r="BM101" s="186"/>
      <c r="BN101" s="186"/>
      <c r="BO101" s="44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6"/>
      <c r="CE101" s="56"/>
      <c r="CF101" s="58"/>
      <c r="CG101" s="56"/>
      <c r="CH101" s="58"/>
      <c r="CI101" s="130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</row>
    <row r="102" ht="15.0" customHeight="1">
      <c r="A102" s="176" t="s">
        <v>1159</v>
      </c>
      <c r="B102" s="178" t="s">
        <v>1160</v>
      </c>
      <c r="C102" s="72" t="s">
        <v>1161</v>
      </c>
      <c r="D102" s="74" t="s">
        <v>1162</v>
      </c>
      <c r="E102" s="69" t="s">
        <v>1163</v>
      </c>
      <c r="F102" s="71" t="s">
        <v>1164</v>
      </c>
      <c r="G102" s="73">
        <v>1963.0</v>
      </c>
      <c r="H102" s="75" t="s">
        <v>1009</v>
      </c>
      <c r="I102" s="73">
        <v>2006.0</v>
      </c>
      <c r="J102" s="277">
        <v>0.0</v>
      </c>
      <c r="K102" s="278">
        <v>1.0</v>
      </c>
      <c r="L102" s="42" t="str">
        <f t="shared" si="31"/>
        <v>R+</v>
      </c>
      <c r="M102" s="91">
        <f t="shared" si="32"/>
        <v>6.555750046</v>
      </c>
      <c r="N102" s="87">
        <f t="shared" si="6"/>
        <v>0.4530768617</v>
      </c>
      <c r="O102" s="89">
        <f t="shared" si="7"/>
        <v>0.5469231383</v>
      </c>
      <c r="P102" s="44" t="str">
        <f t="shared" si="33"/>
        <v>R+</v>
      </c>
      <c r="Q102" s="91">
        <f t="shared" si="34"/>
        <v>6.656833144</v>
      </c>
      <c r="R102" s="87">
        <f t="shared" si="8"/>
        <v>0.4723367734</v>
      </c>
      <c r="S102" s="89">
        <f t="shared" si="9"/>
        <v>0.5276632266</v>
      </c>
      <c r="T102" s="44" t="str">
        <f t="shared" si="35"/>
        <v>R+</v>
      </c>
      <c r="U102" s="91">
        <f t="shared" si="36"/>
        <v>6.454666947</v>
      </c>
      <c r="V102" s="277">
        <v>0.0</v>
      </c>
      <c r="W102" s="279">
        <v>1.0</v>
      </c>
      <c r="X102" s="87">
        <f t="shared" si="12"/>
        <v>0.3416422195</v>
      </c>
      <c r="Y102" s="124">
        <f t="shared" si="13"/>
        <v>0.6583577805</v>
      </c>
      <c r="Z102" s="87">
        <f t="shared" si="14"/>
        <v>0.8258250039</v>
      </c>
      <c r="AA102" s="89">
        <f t="shared" si="15"/>
        <v>0.03956698014</v>
      </c>
      <c r="AB102" s="89">
        <f t="shared" si="16"/>
        <v>0.09935627251</v>
      </c>
      <c r="AC102" s="89">
        <f t="shared" si="17"/>
        <v>0.02140560779</v>
      </c>
      <c r="AD102" s="89">
        <f t="shared" si="18"/>
        <v>0.002224041048</v>
      </c>
      <c r="AE102" s="89">
        <f t="shared" si="19"/>
        <v>0.01162209459</v>
      </c>
      <c r="AF102" s="87"/>
      <c r="AG102" s="124"/>
      <c r="AH102" s="21">
        <v>99.0</v>
      </c>
      <c r="AI102" s="152">
        <f t="shared" si="20"/>
        <v>0</v>
      </c>
      <c r="AJ102" s="75">
        <v>0.0</v>
      </c>
      <c r="AK102" s="276">
        <v>0.0</v>
      </c>
      <c r="AL102" s="197">
        <v>0.0</v>
      </c>
      <c r="AM102" s="42">
        <v>108770.0</v>
      </c>
      <c r="AN102" s="71">
        <v>209604.0</v>
      </c>
      <c r="AO102" s="42"/>
      <c r="AP102" s="71"/>
      <c r="AQ102" s="109">
        <f t="shared" si="21"/>
        <v>-6.555750046</v>
      </c>
      <c r="AR102" s="184">
        <v>342626.0</v>
      </c>
      <c r="AS102" s="276">
        <v>153386.0</v>
      </c>
      <c r="AT102" s="276">
        <v>185157.0</v>
      </c>
      <c r="AU102" s="132">
        <f t="shared" si="37"/>
        <v>-6.656833144</v>
      </c>
      <c r="AV102" s="42">
        <v>159962.984072</v>
      </c>
      <c r="AW102" s="153">
        <v>178700.0061278</v>
      </c>
      <c r="AX102" s="132">
        <f t="shared" si="38"/>
        <v>-6.454666947</v>
      </c>
      <c r="AY102" s="42">
        <v>696344.0</v>
      </c>
      <c r="AZ102" s="44">
        <v>555702.0</v>
      </c>
      <c r="BA102" s="44">
        <v>32641.0</v>
      </c>
      <c r="BB102" s="44">
        <v>80675.0</v>
      </c>
      <c r="BC102" s="153">
        <v>14770.222026050682</v>
      </c>
      <c r="BD102" s="153">
        <v>1534.4976861395303</v>
      </c>
      <c r="BE102" s="190">
        <v>11021.280287809788</v>
      </c>
      <c r="BF102" s="152">
        <v>548058.0</v>
      </c>
      <c r="BG102" s="153">
        <v>452600.0</v>
      </c>
      <c r="BH102" s="153">
        <v>21685.0</v>
      </c>
      <c r="BI102" s="153">
        <v>54453.0</v>
      </c>
      <c r="BJ102" s="153">
        <v>11731.514594627704</v>
      </c>
      <c r="BK102" s="153">
        <v>1218.9034886213974</v>
      </c>
      <c r="BL102" s="190">
        <v>6369.581916750895</v>
      </c>
      <c r="BM102" s="186"/>
      <c r="BN102" s="186"/>
      <c r="BO102" s="44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6"/>
      <c r="CE102" s="56"/>
      <c r="CF102" s="58"/>
      <c r="CG102" s="56"/>
      <c r="CH102" s="58"/>
      <c r="CI102" s="130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</row>
    <row r="103" ht="15.0" customHeight="1">
      <c r="A103" s="139" t="s">
        <v>1165</v>
      </c>
      <c r="B103" s="140" t="s">
        <v>1166</v>
      </c>
      <c r="C103" s="72" t="s">
        <v>271</v>
      </c>
      <c r="D103" s="74" t="s">
        <v>1167</v>
      </c>
      <c r="E103" s="69" t="s">
        <v>1168</v>
      </c>
      <c r="F103" s="71" t="s">
        <v>1169</v>
      </c>
      <c r="G103" s="73">
        <v>1972.0</v>
      </c>
      <c r="H103" s="75" t="s">
        <v>103</v>
      </c>
      <c r="I103" s="73" t="s">
        <v>675</v>
      </c>
      <c r="J103" s="78">
        <f>AJ103/AI103</f>
        <v>0</v>
      </c>
      <c r="K103" s="89">
        <f>AK103/AI103</f>
        <v>0.7521916485</v>
      </c>
      <c r="L103" s="42" t="str">
        <f t="shared" si="31"/>
        <v>R+</v>
      </c>
      <c r="M103" s="91">
        <f t="shared" si="32"/>
        <v>1.491679415</v>
      </c>
      <c r="N103" s="87">
        <f t="shared" si="6"/>
        <v>0.5074364822</v>
      </c>
      <c r="O103" s="89">
        <f t="shared" si="7"/>
        <v>0.4925635178</v>
      </c>
      <c r="P103" s="44" t="str">
        <f t="shared" si="33"/>
        <v>R+</v>
      </c>
      <c r="Q103" s="91">
        <f t="shared" si="34"/>
        <v>1.220871096</v>
      </c>
      <c r="R103" s="87">
        <f t="shared" si="8"/>
        <v>0.5192585656</v>
      </c>
      <c r="S103" s="89">
        <f t="shared" si="9"/>
        <v>0.4807414344</v>
      </c>
      <c r="T103" s="44" t="str">
        <f t="shared" si="35"/>
        <v>R+</v>
      </c>
      <c r="U103" s="91">
        <f t="shared" si="36"/>
        <v>1.762487734</v>
      </c>
      <c r="V103" s="78">
        <f>AJ103/(AJ103+AK103)</f>
        <v>0</v>
      </c>
      <c r="W103" s="80">
        <f>AK103/(AJ103+AK103)</f>
        <v>1</v>
      </c>
      <c r="X103" s="87">
        <f t="shared" si="12"/>
        <v>0.4243002062</v>
      </c>
      <c r="Y103" s="124">
        <f t="shared" si="13"/>
        <v>0.5756997938</v>
      </c>
      <c r="Z103" s="87">
        <f t="shared" si="14"/>
        <v>0.8351926609</v>
      </c>
      <c r="AA103" s="89">
        <f t="shared" si="15"/>
        <v>0.05019665632</v>
      </c>
      <c r="AB103" s="89">
        <f t="shared" si="16"/>
        <v>0.07243767361</v>
      </c>
      <c r="AC103" s="89">
        <f t="shared" si="17"/>
        <v>0.02560834742</v>
      </c>
      <c r="AD103" s="89">
        <f t="shared" si="18"/>
        <v>0.002660705381</v>
      </c>
      <c r="AE103" s="89">
        <f t="shared" si="19"/>
        <v>0.01390395633</v>
      </c>
      <c r="AF103" s="87"/>
      <c r="AG103" s="124"/>
      <c r="AH103" s="21">
        <v>100.0</v>
      </c>
      <c r="AI103" s="128">
        <f t="shared" si="20"/>
        <v>223576</v>
      </c>
      <c r="AJ103" s="182">
        <v>0.0</v>
      </c>
      <c r="AK103" s="182">
        <v>168172.0</v>
      </c>
      <c r="AL103" s="183">
        <v>55404.0</v>
      </c>
      <c r="AM103" s="42">
        <v>139742.0</v>
      </c>
      <c r="AN103" s="71">
        <v>189605.0</v>
      </c>
      <c r="AO103" s="42"/>
      <c r="AP103" s="71"/>
      <c r="AQ103" s="109">
        <f t="shared" si="21"/>
        <v>-1.491679415</v>
      </c>
      <c r="AR103" s="184">
        <v>341397.0</v>
      </c>
      <c r="AS103" s="276">
        <v>171102.0</v>
      </c>
      <c r="AT103" s="276">
        <v>166087.0</v>
      </c>
      <c r="AU103" s="132">
        <f t="shared" si="37"/>
        <v>-1.220871096</v>
      </c>
      <c r="AV103" s="42">
        <v>176429.0056266</v>
      </c>
      <c r="AW103" s="153">
        <v>163342.0012008</v>
      </c>
      <c r="AX103" s="132">
        <f t="shared" si="38"/>
        <v>-1.762487734</v>
      </c>
      <c r="AY103" s="42">
        <v>696345.0</v>
      </c>
      <c r="AZ103" s="44">
        <v>560444.0</v>
      </c>
      <c r="BA103" s="44">
        <v>43463.0</v>
      </c>
      <c r="BB103" s="44">
        <v>59929.0</v>
      </c>
      <c r="BC103" s="153">
        <v>17571.73197119526</v>
      </c>
      <c r="BD103" s="153">
        <v>1825.5502187919928</v>
      </c>
      <c r="BE103" s="190">
        <v>13111.71781001275</v>
      </c>
      <c r="BF103" s="152">
        <v>578166.0</v>
      </c>
      <c r="BG103" s="153">
        <v>482880.0</v>
      </c>
      <c r="BH103" s="153">
        <v>29022.0</v>
      </c>
      <c r="BI103" s="153">
        <v>41881.0</v>
      </c>
      <c r="BJ103" s="153">
        <v>14805.875795072843</v>
      </c>
      <c r="BK103" s="153">
        <v>1538.3293873217149</v>
      </c>
      <c r="BL103" s="190">
        <v>8038.79481760544</v>
      </c>
      <c r="BM103" s="186"/>
      <c r="BN103" s="186"/>
      <c r="BO103" s="44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6"/>
      <c r="CE103" s="56"/>
      <c r="CF103" s="58"/>
      <c r="CG103" s="56"/>
      <c r="CH103" s="58"/>
      <c r="CI103" s="130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</row>
    <row r="104" ht="15.0" customHeight="1">
      <c r="A104" s="176" t="s">
        <v>1170</v>
      </c>
      <c r="B104" s="178" t="s">
        <v>1171</v>
      </c>
      <c r="C104" s="65" t="s">
        <v>1172</v>
      </c>
      <c r="D104" s="67" t="s">
        <v>1173</v>
      </c>
      <c r="E104" s="69" t="s">
        <v>1174</v>
      </c>
      <c r="F104" s="71" t="s">
        <v>1175</v>
      </c>
      <c r="G104" s="73">
        <v>1966.0</v>
      </c>
      <c r="H104" s="75" t="s">
        <v>100</v>
      </c>
      <c r="I104" s="73">
        <v>2006.0</v>
      </c>
      <c r="J104" s="277">
        <v>1.0</v>
      </c>
      <c r="K104" s="278">
        <v>0.0</v>
      </c>
      <c r="L104" s="42" t="str">
        <f t="shared" si="31"/>
        <v>D+</v>
      </c>
      <c r="M104" s="180">
        <f t="shared" si="32"/>
        <v>12.87211865</v>
      </c>
      <c r="N104" s="87">
        <f t="shared" si="6"/>
        <v>0.6570327288</v>
      </c>
      <c r="O104" s="89">
        <f t="shared" si="7"/>
        <v>0.3429672712</v>
      </c>
      <c r="P104" s="44" t="str">
        <f t="shared" si="33"/>
        <v>D+</v>
      </c>
      <c r="Q104" s="180">
        <f t="shared" si="34"/>
        <v>13.73875356</v>
      </c>
      <c r="R104" s="87">
        <f t="shared" si="8"/>
        <v>0.6569382803</v>
      </c>
      <c r="S104" s="89">
        <f t="shared" si="9"/>
        <v>0.3430617197</v>
      </c>
      <c r="T104" s="44" t="str">
        <f t="shared" si="35"/>
        <v>D+</v>
      </c>
      <c r="U104" s="180">
        <f t="shared" si="36"/>
        <v>12.00548374</v>
      </c>
      <c r="V104" s="277">
        <v>1.0</v>
      </c>
      <c r="W104" s="279">
        <v>0.0</v>
      </c>
      <c r="X104" s="87">
        <f t="shared" si="12"/>
        <v>0.7024957146</v>
      </c>
      <c r="Y104" s="124">
        <f t="shared" si="13"/>
        <v>0.2975042854</v>
      </c>
      <c r="Z104" s="87">
        <f t="shared" si="14"/>
        <v>0.465439259</v>
      </c>
      <c r="AA104" s="89">
        <f t="shared" si="15"/>
        <v>0.2400930356</v>
      </c>
      <c r="AB104" s="89">
        <f t="shared" si="16"/>
        <v>0.2561203937</v>
      </c>
      <c r="AC104" s="89">
        <f t="shared" si="17"/>
        <v>0.02328530263</v>
      </c>
      <c r="AD104" s="89">
        <f t="shared" si="18"/>
        <v>0.002419341201</v>
      </c>
      <c r="AE104" s="89">
        <f t="shared" si="19"/>
        <v>0.01264266786</v>
      </c>
      <c r="AF104" s="87"/>
      <c r="AG104" s="124"/>
      <c r="AH104" s="21">
        <v>101.0</v>
      </c>
      <c r="AI104" s="152">
        <f t="shared" si="20"/>
        <v>0</v>
      </c>
      <c r="AJ104" s="276">
        <v>0.0</v>
      </c>
      <c r="AK104" s="75">
        <v>0.0</v>
      </c>
      <c r="AL104" s="197">
        <v>0.0</v>
      </c>
      <c r="AM104" s="42">
        <v>197121.0</v>
      </c>
      <c r="AN104" s="71">
        <v>83480.0</v>
      </c>
      <c r="AO104" s="42"/>
      <c r="AP104" s="71"/>
      <c r="AQ104" s="109">
        <f t="shared" si="21"/>
        <v>12.87211865</v>
      </c>
      <c r="AR104" s="184">
        <v>293992.0</v>
      </c>
      <c r="AS104" s="276">
        <v>191255.0</v>
      </c>
      <c r="AT104" s="276">
        <v>99834.0</v>
      </c>
      <c r="AU104" s="132">
        <f t="shared" si="37"/>
        <v>13.73875356</v>
      </c>
      <c r="AV104" s="42">
        <v>183248.9928973</v>
      </c>
      <c r="AW104" s="153">
        <v>95695.0090009</v>
      </c>
      <c r="AX104" s="132">
        <f t="shared" si="38"/>
        <v>12.00548374</v>
      </c>
      <c r="AY104" s="42">
        <v>696345.0</v>
      </c>
      <c r="AZ104" s="44">
        <v>294165.0</v>
      </c>
      <c r="BA104" s="44">
        <v>185541.0</v>
      </c>
      <c r="BB104" s="44">
        <v>189986.0</v>
      </c>
      <c r="BC104" s="153">
        <v>14406.452743187032</v>
      </c>
      <c r="BD104" s="153">
        <v>1496.7052195226854</v>
      </c>
      <c r="BE104" s="190">
        <v>10749.842037290282</v>
      </c>
      <c r="BF104" s="152">
        <v>535709.0</v>
      </c>
      <c r="BG104" s="153">
        <v>249340.0</v>
      </c>
      <c r="BH104" s="153">
        <v>128620.0</v>
      </c>
      <c r="BI104" s="153">
        <v>137206.0</v>
      </c>
      <c r="BJ104" s="153">
        <v>12474.14618620274</v>
      </c>
      <c r="BK104" s="153">
        <v>1296.06285542181</v>
      </c>
      <c r="BL104" s="190">
        <v>6772.790958375447</v>
      </c>
      <c r="BM104" s="186"/>
      <c r="BN104" s="186"/>
      <c r="BO104" s="44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6"/>
      <c r="CE104" s="56"/>
      <c r="CF104" s="58"/>
      <c r="CG104" s="56"/>
      <c r="CH104" s="58"/>
      <c r="CI104" s="130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</row>
    <row r="105" ht="15.0" customHeight="1">
      <c r="A105" s="139" t="s">
        <v>1176</v>
      </c>
      <c r="B105" s="140" t="s">
        <v>1177</v>
      </c>
      <c r="C105" s="72" t="s">
        <v>1178</v>
      </c>
      <c r="D105" s="74" t="s">
        <v>1179</v>
      </c>
      <c r="E105" s="69" t="s">
        <v>1180</v>
      </c>
      <c r="F105" s="71" t="s">
        <v>1181</v>
      </c>
      <c r="G105" s="73">
        <v>1959.0</v>
      </c>
      <c r="H105" s="75" t="s">
        <v>100</v>
      </c>
      <c r="I105" s="73">
        <v>2010.0</v>
      </c>
      <c r="J105" s="87">
        <f t="shared" ref="J105:J114" si="44">AJ105/AI105</f>
        <v>0.3971870289</v>
      </c>
      <c r="K105" s="89">
        <f t="shared" ref="K105:K114" si="45">AK105/AI105</f>
        <v>0.6028129711</v>
      </c>
      <c r="L105" s="42" t="str">
        <f t="shared" si="31"/>
        <v>R+</v>
      </c>
      <c r="M105" s="91">
        <f t="shared" si="32"/>
        <v>6.564063484</v>
      </c>
      <c r="N105" s="87">
        <f t="shared" si="6"/>
        <v>0.4608412534</v>
      </c>
      <c r="O105" s="89">
        <f t="shared" si="7"/>
        <v>0.5391587466</v>
      </c>
      <c r="P105" s="44" t="str">
        <f t="shared" si="33"/>
        <v>R+</v>
      </c>
      <c r="Q105" s="91">
        <f t="shared" si="34"/>
        <v>5.88039398</v>
      </c>
      <c r="R105" s="87">
        <f t="shared" si="8"/>
        <v>0.464406113</v>
      </c>
      <c r="S105" s="89">
        <f t="shared" si="9"/>
        <v>0.535593887</v>
      </c>
      <c r="T105" s="44" t="str">
        <f t="shared" si="35"/>
        <v>R+</v>
      </c>
      <c r="U105" s="91">
        <f t="shared" si="36"/>
        <v>7.247732987</v>
      </c>
      <c r="V105" s="87">
        <f t="shared" ref="V105:V114" si="46">AJ105/(AJ105+AK105)</f>
        <v>0.3971870289</v>
      </c>
      <c r="W105" s="124">
        <f t="shared" ref="W105:W114" si="47">AK105/(AJ105+AK105)</f>
        <v>0.6028129711</v>
      </c>
      <c r="X105" s="78">
        <f t="shared" si="12"/>
        <v>0</v>
      </c>
      <c r="Y105" s="80">
        <f t="shared" si="13"/>
        <v>1</v>
      </c>
      <c r="Z105" s="87">
        <f t="shared" si="14"/>
        <v>0.6855688249</v>
      </c>
      <c r="AA105" s="89">
        <f t="shared" si="15"/>
        <v>0.1198289078</v>
      </c>
      <c r="AB105" s="89">
        <f t="shared" si="16"/>
        <v>0.1498514299</v>
      </c>
      <c r="AC105" s="89">
        <f t="shared" si="17"/>
        <v>0.02717365958</v>
      </c>
      <c r="AD105" s="89">
        <f t="shared" si="18"/>
        <v>0.002823341197</v>
      </c>
      <c r="AE105" s="89">
        <f t="shared" si="19"/>
        <v>0.01475383671</v>
      </c>
      <c r="AF105" s="78"/>
      <c r="AG105" s="80"/>
      <c r="AH105" s="21">
        <v>102.0</v>
      </c>
      <c r="AI105" s="128">
        <f t="shared" si="20"/>
        <v>213582</v>
      </c>
      <c r="AJ105" s="276">
        <v>84832.0</v>
      </c>
      <c r="AK105" s="276">
        <v>128750.0</v>
      </c>
      <c r="AL105" s="197">
        <v>0.0</v>
      </c>
      <c r="AM105" s="42">
        <v>0.0</v>
      </c>
      <c r="AN105" s="190">
        <v>1.0E-6</v>
      </c>
      <c r="AO105" s="42"/>
      <c r="AP105" s="190"/>
      <c r="AQ105" s="109">
        <f t="shared" si="21"/>
        <v>-6.564063484</v>
      </c>
      <c r="AR105" s="184">
        <v>303053.0</v>
      </c>
      <c r="AS105" s="276">
        <v>138145.0</v>
      </c>
      <c r="AT105" s="276">
        <v>161622.0</v>
      </c>
      <c r="AU105" s="132">
        <f t="shared" si="37"/>
        <v>-5.88039398</v>
      </c>
      <c r="AV105" s="42">
        <v>137851.99323629998</v>
      </c>
      <c r="AW105" s="153">
        <v>158983.01682899997</v>
      </c>
      <c r="AX105" s="132">
        <f t="shared" si="38"/>
        <v>-7.247732987</v>
      </c>
      <c r="AY105" s="42">
        <v>696345.0</v>
      </c>
      <c r="AZ105" s="44">
        <v>450702.0</v>
      </c>
      <c r="BA105" s="44">
        <v>92866.0</v>
      </c>
      <c r="BB105" s="44">
        <v>120178.0</v>
      </c>
      <c r="BC105" s="153">
        <v>17620.378680642105</v>
      </c>
      <c r="BD105" s="153">
        <v>1830.6041890676481</v>
      </c>
      <c r="BE105" s="190">
        <v>13148.017130290245</v>
      </c>
      <c r="BF105" s="152">
        <v>528370.0</v>
      </c>
      <c r="BG105" s="153">
        <v>362234.0</v>
      </c>
      <c r="BH105" s="153">
        <v>63314.0</v>
      </c>
      <c r="BI105" s="153">
        <v>79177.0</v>
      </c>
      <c r="BJ105" s="153">
        <v>14357.74651086812</v>
      </c>
      <c r="BK105" s="153">
        <v>1491.768788222202</v>
      </c>
      <c r="BL105" s="190">
        <v>7795.484700909676</v>
      </c>
      <c r="BM105" s="186"/>
      <c r="BN105" s="186"/>
      <c r="BO105" s="44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6"/>
      <c r="CE105" s="56"/>
      <c r="CF105" s="58"/>
      <c r="CG105" s="56"/>
      <c r="CH105" s="58"/>
      <c r="CI105" s="130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</row>
    <row r="106" ht="15.0" customHeight="1">
      <c r="A106" s="176" t="s">
        <v>1182</v>
      </c>
      <c r="B106" s="178" t="s">
        <v>1183</v>
      </c>
      <c r="C106" s="72" t="s">
        <v>1184</v>
      </c>
      <c r="D106" s="74" t="s">
        <v>1185</v>
      </c>
      <c r="E106" s="69" t="s">
        <v>1186</v>
      </c>
      <c r="F106" s="71" t="s">
        <v>1187</v>
      </c>
      <c r="G106" s="73">
        <v>1951.0</v>
      </c>
      <c r="H106" s="75" t="s">
        <v>129</v>
      </c>
      <c r="I106" s="73">
        <v>2006.0</v>
      </c>
      <c r="J106" s="87">
        <f t="shared" si="44"/>
        <v>0.3838132075</v>
      </c>
      <c r="K106" s="89">
        <f t="shared" si="45"/>
        <v>0.6153862948</v>
      </c>
      <c r="L106" s="42" t="str">
        <f t="shared" si="31"/>
        <v>R+</v>
      </c>
      <c r="M106" s="91">
        <f t="shared" si="32"/>
        <v>5.857330156</v>
      </c>
      <c r="N106" s="87">
        <f t="shared" si="6"/>
        <v>0.4529729699</v>
      </c>
      <c r="O106" s="89">
        <f t="shared" si="7"/>
        <v>0.5470270301</v>
      </c>
      <c r="P106" s="44" t="str">
        <f t="shared" si="33"/>
        <v>R+</v>
      </c>
      <c r="Q106" s="91">
        <f t="shared" si="34"/>
        <v>6.667222324</v>
      </c>
      <c r="R106" s="87">
        <f t="shared" si="8"/>
        <v>0.486409063</v>
      </c>
      <c r="S106" s="89">
        <f t="shared" si="9"/>
        <v>0.513590937</v>
      </c>
      <c r="T106" s="44" t="str">
        <f t="shared" si="35"/>
        <v>R+</v>
      </c>
      <c r="U106" s="91">
        <f t="shared" si="36"/>
        <v>5.047437988</v>
      </c>
      <c r="V106" s="87">
        <f t="shared" si="46"/>
        <v>0.3841206952</v>
      </c>
      <c r="W106" s="124">
        <f t="shared" si="47"/>
        <v>0.6158793048</v>
      </c>
      <c r="X106" s="87">
        <f t="shared" si="12"/>
        <v>0.4638789261</v>
      </c>
      <c r="Y106" s="124">
        <f t="shared" si="13"/>
        <v>0.5361210739</v>
      </c>
      <c r="Z106" s="87">
        <f t="shared" si="14"/>
        <v>0.8353614175</v>
      </c>
      <c r="AA106" s="89">
        <f t="shared" si="15"/>
        <v>0.05554175906</v>
      </c>
      <c r="AB106" s="89">
        <f t="shared" si="16"/>
        <v>0.08758595603</v>
      </c>
      <c r="AC106" s="89">
        <f t="shared" si="17"/>
        <v>0.01306185582</v>
      </c>
      <c r="AD106" s="89">
        <f t="shared" si="18"/>
        <v>0.001357125842</v>
      </c>
      <c r="AE106" s="89">
        <f t="shared" si="19"/>
        <v>0.007091885701</v>
      </c>
      <c r="AF106" s="87"/>
      <c r="AG106" s="124"/>
      <c r="AH106" s="21">
        <v>103.0</v>
      </c>
      <c r="AI106" s="128">
        <f t="shared" si="20"/>
        <v>274829</v>
      </c>
      <c r="AJ106" s="182">
        <v>105483.0</v>
      </c>
      <c r="AK106" s="182">
        <v>169126.0</v>
      </c>
      <c r="AL106" s="197">
        <v>220.0</v>
      </c>
      <c r="AM106" s="42">
        <v>161929.0</v>
      </c>
      <c r="AN106" s="71">
        <v>187147.0</v>
      </c>
      <c r="AO106" s="42"/>
      <c r="AP106" s="71"/>
      <c r="AQ106" s="109">
        <f t="shared" si="21"/>
        <v>-5.857330156</v>
      </c>
      <c r="AR106" s="184">
        <v>358795.0</v>
      </c>
      <c r="AS106" s="276">
        <v>161079.0</v>
      </c>
      <c r="AT106" s="276">
        <v>194525.0</v>
      </c>
      <c r="AU106" s="132">
        <f t="shared" si="37"/>
        <v>-6.667222324</v>
      </c>
      <c r="AV106" s="42">
        <v>171358.9964006</v>
      </c>
      <c r="AW106" s="153">
        <v>180935.0076106</v>
      </c>
      <c r="AX106" s="132">
        <f t="shared" si="38"/>
        <v>-5.047437988</v>
      </c>
      <c r="AY106" s="42">
        <v>696345.0</v>
      </c>
      <c r="AZ106" s="44">
        <v>554464.0</v>
      </c>
      <c r="BA106" s="44">
        <v>48342.0</v>
      </c>
      <c r="BB106" s="44">
        <v>76652.0</v>
      </c>
      <c r="BC106" s="153">
        <v>9127.744249210198</v>
      </c>
      <c r="BD106" s="153">
        <v>948.2932893887963</v>
      </c>
      <c r="BE106" s="190">
        <v>6810.962461401005</v>
      </c>
      <c r="BF106" s="152">
        <v>571804.0</v>
      </c>
      <c r="BG106" s="153">
        <v>477663.0</v>
      </c>
      <c r="BH106" s="153">
        <v>31759.0</v>
      </c>
      <c r="BI106" s="153">
        <v>50082.0</v>
      </c>
      <c r="BJ106" s="153">
        <v>7468.821403412048</v>
      </c>
      <c r="BK106" s="153">
        <v>776.0099849918834</v>
      </c>
      <c r="BL106" s="190">
        <v>4055.168611596067</v>
      </c>
      <c r="BM106" s="186"/>
      <c r="BN106" s="186"/>
      <c r="BO106" s="44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6"/>
      <c r="CE106" s="56"/>
      <c r="CF106" s="58"/>
      <c r="CG106" s="56"/>
      <c r="CH106" s="58"/>
      <c r="CI106" s="130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</row>
    <row r="107" ht="15.0" customHeight="1">
      <c r="A107" s="139" t="s">
        <v>1188</v>
      </c>
      <c r="B107" s="140" t="s">
        <v>1189</v>
      </c>
      <c r="C107" s="72" t="s">
        <v>159</v>
      </c>
      <c r="D107" s="74" t="s">
        <v>1190</v>
      </c>
      <c r="E107" s="69" t="s">
        <v>1191</v>
      </c>
      <c r="F107" s="71" t="s">
        <v>1192</v>
      </c>
      <c r="G107" s="73">
        <v>1970.0</v>
      </c>
      <c r="H107" s="75" t="s">
        <v>110</v>
      </c>
      <c r="I107" s="73">
        <v>2008.0</v>
      </c>
      <c r="J107" s="87">
        <f t="shared" si="44"/>
        <v>0.3676460073</v>
      </c>
      <c r="K107" s="89">
        <f t="shared" si="45"/>
        <v>0.6323539927</v>
      </c>
      <c r="L107" s="42" t="str">
        <f t="shared" si="31"/>
        <v>R+</v>
      </c>
      <c r="M107" s="91">
        <f t="shared" si="32"/>
        <v>10.26053443</v>
      </c>
      <c r="N107" s="87">
        <f t="shared" si="6"/>
        <v>0.4157865783</v>
      </c>
      <c r="O107" s="89">
        <f t="shared" si="7"/>
        <v>0.5842134217</v>
      </c>
      <c r="P107" s="44" t="str">
        <f t="shared" si="33"/>
        <v>R+</v>
      </c>
      <c r="Q107" s="91">
        <f t="shared" si="34"/>
        <v>10.38586149</v>
      </c>
      <c r="R107" s="87">
        <f t="shared" si="8"/>
        <v>0.4355313693</v>
      </c>
      <c r="S107" s="89">
        <f t="shared" si="9"/>
        <v>0.5644686307</v>
      </c>
      <c r="T107" s="44" t="str">
        <f t="shared" si="35"/>
        <v>R+</v>
      </c>
      <c r="U107" s="91">
        <f t="shared" si="36"/>
        <v>10.13520736</v>
      </c>
      <c r="V107" s="87">
        <f t="shared" si="46"/>
        <v>0.3676460073</v>
      </c>
      <c r="W107" s="124">
        <f t="shared" si="47"/>
        <v>0.6323539927</v>
      </c>
      <c r="X107" s="87">
        <f t="shared" si="12"/>
        <v>0.4136912143</v>
      </c>
      <c r="Y107" s="124">
        <f t="shared" si="13"/>
        <v>0.5863087857</v>
      </c>
      <c r="Z107" s="87">
        <f t="shared" si="14"/>
        <v>0.7544004779</v>
      </c>
      <c r="AA107" s="89">
        <f t="shared" si="15"/>
        <v>0.07921222214</v>
      </c>
      <c r="AB107" s="89">
        <f t="shared" si="16"/>
        <v>0.1435250887</v>
      </c>
      <c r="AC107" s="89">
        <f t="shared" si="17"/>
        <v>0.01388242056</v>
      </c>
      <c r="AD107" s="89">
        <f t="shared" si="18"/>
        <v>0.001442382458</v>
      </c>
      <c r="AE107" s="89">
        <f t="shared" si="19"/>
        <v>0.007537408258</v>
      </c>
      <c r="AF107" s="87"/>
      <c r="AG107" s="124"/>
      <c r="AH107" s="21">
        <v>104.0</v>
      </c>
      <c r="AI107" s="128">
        <f t="shared" si="20"/>
        <v>223756</v>
      </c>
      <c r="AJ107" s="182">
        <v>82263.0</v>
      </c>
      <c r="AK107" s="182">
        <v>141493.0</v>
      </c>
      <c r="AL107" s="197">
        <v>0.0</v>
      </c>
      <c r="AM107" s="42">
        <v>116766.0</v>
      </c>
      <c r="AN107" s="71">
        <v>165488.0</v>
      </c>
      <c r="AO107" s="42"/>
      <c r="AP107" s="71"/>
      <c r="AQ107" s="109">
        <f t="shared" si="21"/>
        <v>-10.26053443</v>
      </c>
      <c r="AR107" s="184">
        <v>297209.0</v>
      </c>
      <c r="AS107" s="276">
        <v>122440.0</v>
      </c>
      <c r="AT107" s="276">
        <v>172038.0</v>
      </c>
      <c r="AU107" s="132">
        <f t="shared" si="37"/>
        <v>-10.38586149</v>
      </c>
      <c r="AV107" s="42">
        <v>127253.9816</v>
      </c>
      <c r="AW107" s="153">
        <v>164926.99680000002</v>
      </c>
      <c r="AX107" s="132">
        <f t="shared" si="38"/>
        <v>-10.13520736</v>
      </c>
      <c r="AY107" s="42">
        <v>696344.0</v>
      </c>
      <c r="AZ107" s="44">
        <v>493283.0</v>
      </c>
      <c r="BA107" s="44">
        <v>63182.0</v>
      </c>
      <c r="BB107" s="44">
        <v>122211.0</v>
      </c>
      <c r="BC107" s="153">
        <v>9549.889583410066</v>
      </c>
      <c r="BD107" s="153">
        <v>992.1505203364277</v>
      </c>
      <c r="BE107" s="190">
        <v>7125.9598962535065</v>
      </c>
      <c r="BF107" s="152">
        <v>552440.0</v>
      </c>
      <c r="BG107" s="153">
        <v>416761.0</v>
      </c>
      <c r="BH107" s="153">
        <v>43760.0</v>
      </c>
      <c r="BI107" s="153">
        <v>79289.0</v>
      </c>
      <c r="BJ107" s="153">
        <v>7669.204416674323</v>
      </c>
      <c r="BK107" s="153">
        <v>796.8297650770314</v>
      </c>
      <c r="BL107" s="190">
        <v>4163.965818248645</v>
      </c>
      <c r="BM107" s="186"/>
      <c r="BN107" s="186"/>
      <c r="BO107" s="44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6"/>
      <c r="CE107" s="56"/>
      <c r="CF107" s="58"/>
      <c r="CG107" s="56"/>
      <c r="CH107" s="58"/>
      <c r="CI107" s="130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</row>
    <row r="108" ht="15.0" customHeight="1">
      <c r="A108" s="176" t="s">
        <v>1193</v>
      </c>
      <c r="B108" s="178" t="s">
        <v>1194</v>
      </c>
      <c r="C108" s="65" t="s">
        <v>795</v>
      </c>
      <c r="D108" s="67" t="s">
        <v>200</v>
      </c>
      <c r="E108" s="69" t="s">
        <v>1195</v>
      </c>
      <c r="F108" s="71" t="s">
        <v>1196</v>
      </c>
      <c r="G108" s="73">
        <v>1983.0</v>
      </c>
      <c r="H108" s="75" t="s">
        <v>110</v>
      </c>
      <c r="I108" s="73">
        <v>2012.0</v>
      </c>
      <c r="J108" s="87">
        <f t="shared" si="44"/>
        <v>0.5978435041</v>
      </c>
      <c r="K108" s="89">
        <f t="shared" si="45"/>
        <v>0.4021564959</v>
      </c>
      <c r="L108" s="42" t="str">
        <f t="shared" si="31"/>
        <v>R+</v>
      </c>
      <c r="M108" s="91">
        <f t="shared" si="32"/>
        <v>3.116148776</v>
      </c>
      <c r="N108" s="87">
        <f t="shared" si="6"/>
        <v>0.4790635365</v>
      </c>
      <c r="O108" s="89">
        <f t="shared" si="7"/>
        <v>0.5209364635</v>
      </c>
      <c r="P108" s="44" t="str">
        <f t="shared" si="33"/>
        <v>R+</v>
      </c>
      <c r="Q108" s="91">
        <f t="shared" si="34"/>
        <v>4.058165667</v>
      </c>
      <c r="R108" s="87">
        <f t="shared" si="8"/>
        <v>0.515142124</v>
      </c>
      <c r="S108" s="89">
        <f t="shared" si="9"/>
        <v>0.484857876</v>
      </c>
      <c r="T108" s="44" t="str">
        <f t="shared" si="35"/>
        <v>R+</v>
      </c>
      <c r="U108" s="91">
        <f t="shared" si="36"/>
        <v>2.174131886</v>
      </c>
      <c r="V108" s="87">
        <f t="shared" si="46"/>
        <v>0.5978435041</v>
      </c>
      <c r="W108" s="124">
        <f t="shared" si="47"/>
        <v>0.4021564959</v>
      </c>
      <c r="X108" s="87">
        <f t="shared" si="12"/>
        <v>0.5028795257</v>
      </c>
      <c r="Y108" s="124">
        <f t="shared" si="13"/>
        <v>0.4971204743</v>
      </c>
      <c r="Z108" s="87">
        <f t="shared" si="14"/>
        <v>0.7466248072</v>
      </c>
      <c r="AA108" s="89">
        <f t="shared" si="15"/>
        <v>0.1062065473</v>
      </c>
      <c r="AB108" s="89">
        <f t="shared" si="16"/>
        <v>0.1205478616</v>
      </c>
      <c r="AC108" s="89">
        <f t="shared" si="17"/>
        <v>0.01616470582</v>
      </c>
      <c r="AD108" s="89">
        <f t="shared" si="18"/>
        <v>0.001679511725</v>
      </c>
      <c r="AE108" s="89">
        <f t="shared" si="19"/>
        <v>0.008776566492</v>
      </c>
      <c r="AF108" s="87"/>
      <c r="AG108" s="124"/>
      <c r="AH108" s="21">
        <v>105.0</v>
      </c>
      <c r="AI108" s="128">
        <f t="shared" si="20"/>
        <v>253374</v>
      </c>
      <c r="AJ108" s="182">
        <v>151478.0</v>
      </c>
      <c r="AK108" s="182">
        <v>101896.0</v>
      </c>
      <c r="AL108" s="197">
        <v>0.0</v>
      </c>
      <c r="AM108" s="42">
        <v>166257.0</v>
      </c>
      <c r="AN108" s="71">
        <v>164353.0</v>
      </c>
      <c r="AO108" s="42"/>
      <c r="AP108" s="71"/>
      <c r="AQ108" s="109">
        <f t="shared" si="21"/>
        <v>-3.116148776</v>
      </c>
      <c r="AR108" s="184">
        <v>342845.0</v>
      </c>
      <c r="AS108" s="276">
        <v>163067.0</v>
      </c>
      <c r="AT108" s="276">
        <v>177320.0</v>
      </c>
      <c r="AU108" s="132">
        <f t="shared" si="37"/>
        <v>-4.058165667</v>
      </c>
      <c r="AV108" s="42">
        <v>172943.00527770002</v>
      </c>
      <c r="AW108" s="153">
        <v>162776.0074077</v>
      </c>
      <c r="AX108" s="132">
        <f t="shared" si="38"/>
        <v>-2.174131886</v>
      </c>
      <c r="AY108" s="42">
        <v>696344.0</v>
      </c>
      <c r="AZ108" s="44">
        <v>491634.0</v>
      </c>
      <c r="BA108" s="44">
        <v>86097.0</v>
      </c>
      <c r="BB108" s="44">
        <v>98326.0</v>
      </c>
      <c r="BC108" s="153">
        <v>10965.508828313335</v>
      </c>
      <c r="BD108" s="153">
        <v>1139.221055357998</v>
      </c>
      <c r="BE108" s="190">
        <v>8182.270116328667</v>
      </c>
      <c r="BF108" s="152">
        <v>556783.0</v>
      </c>
      <c r="BG108" s="153">
        <v>415708.0</v>
      </c>
      <c r="BH108" s="153">
        <v>59134.0</v>
      </c>
      <c r="BI108" s="153">
        <v>67119.0</v>
      </c>
      <c r="BJ108" s="153">
        <v>9000.233401737672</v>
      </c>
      <c r="BK108" s="153">
        <v>935.1235770365606</v>
      </c>
      <c r="BL108" s="190">
        <v>4886.643021225765</v>
      </c>
      <c r="BM108" s="186"/>
      <c r="BN108" s="186"/>
      <c r="BO108" s="44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6"/>
      <c r="CE108" s="56"/>
      <c r="CF108" s="58"/>
      <c r="CG108" s="56"/>
      <c r="CH108" s="58"/>
      <c r="CI108" s="130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</row>
    <row r="109" ht="15.0" customHeight="1">
      <c r="A109" s="139" t="s">
        <v>1197</v>
      </c>
      <c r="B109" s="140" t="s">
        <v>1198</v>
      </c>
      <c r="C109" s="72" t="s">
        <v>1199</v>
      </c>
      <c r="D109" s="74" t="s">
        <v>1200</v>
      </c>
      <c r="E109" s="69" t="s">
        <v>1201</v>
      </c>
      <c r="F109" s="71" t="s">
        <v>1202</v>
      </c>
      <c r="G109" s="73">
        <v>1959.0</v>
      </c>
      <c r="H109" s="75" t="s">
        <v>151</v>
      </c>
      <c r="I109" s="73" t="s">
        <v>675</v>
      </c>
      <c r="J109" s="87">
        <f t="shared" si="44"/>
        <v>0.3274069213</v>
      </c>
      <c r="K109" s="89">
        <f t="shared" si="45"/>
        <v>0.6455211637</v>
      </c>
      <c r="L109" s="42" t="str">
        <f t="shared" si="31"/>
        <v>R+</v>
      </c>
      <c r="M109" s="91">
        <f t="shared" si="32"/>
        <v>11.96904814</v>
      </c>
      <c r="N109" s="87">
        <f t="shared" si="6"/>
        <v>0.3901293777</v>
      </c>
      <c r="O109" s="89">
        <f t="shared" si="7"/>
        <v>0.6098706223</v>
      </c>
      <c r="P109" s="44" t="str">
        <f t="shared" si="33"/>
        <v>R+</v>
      </c>
      <c r="Q109" s="91">
        <f t="shared" si="34"/>
        <v>12.95158155</v>
      </c>
      <c r="R109" s="87">
        <f t="shared" si="8"/>
        <v>0.4270182956</v>
      </c>
      <c r="S109" s="89">
        <f t="shared" si="9"/>
        <v>0.5729817044</v>
      </c>
      <c r="T109" s="44" t="str">
        <f t="shared" si="35"/>
        <v>R+</v>
      </c>
      <c r="U109" s="91">
        <f t="shared" si="36"/>
        <v>10.98651473</v>
      </c>
      <c r="V109" s="87">
        <f t="shared" si="46"/>
        <v>0.3365170832</v>
      </c>
      <c r="W109" s="124">
        <f t="shared" si="47"/>
        <v>0.6634829168</v>
      </c>
      <c r="X109" s="87">
        <f t="shared" si="12"/>
        <v>0.3663340888</v>
      </c>
      <c r="Y109" s="124">
        <f t="shared" si="13"/>
        <v>0.6336659112</v>
      </c>
      <c r="Z109" s="87">
        <f t="shared" si="14"/>
        <v>0.7707896846</v>
      </c>
      <c r="AA109" s="89">
        <f t="shared" si="15"/>
        <v>0.06000674944</v>
      </c>
      <c r="AB109" s="89">
        <f t="shared" si="16"/>
        <v>0.1483136943</v>
      </c>
      <c r="AC109" s="89">
        <f t="shared" si="17"/>
        <v>0.01268477401</v>
      </c>
      <c r="AD109" s="89">
        <f t="shared" si="18"/>
        <v>0.00131794707</v>
      </c>
      <c r="AE109" s="89">
        <f t="shared" si="19"/>
        <v>0.006887150544</v>
      </c>
      <c r="AF109" s="87"/>
      <c r="AG109" s="124"/>
      <c r="AH109" s="21">
        <v>106.0</v>
      </c>
      <c r="AI109" s="128">
        <f t="shared" si="20"/>
        <v>246861</v>
      </c>
      <c r="AJ109" s="182">
        <v>80824.0</v>
      </c>
      <c r="AK109" s="182">
        <v>159354.0</v>
      </c>
      <c r="AL109" s="183">
        <v>6683.0</v>
      </c>
      <c r="AM109" s="42">
        <v>109746.0</v>
      </c>
      <c r="AN109" s="71">
        <v>189833.0</v>
      </c>
      <c r="AO109" s="42"/>
      <c r="AP109" s="71"/>
      <c r="AQ109" s="109">
        <f t="shared" si="21"/>
        <v>-11.96904814</v>
      </c>
      <c r="AR109" s="184">
        <v>320681.0</v>
      </c>
      <c r="AS109" s="276">
        <v>124296.0</v>
      </c>
      <c r="AT109" s="276">
        <v>194306.0</v>
      </c>
      <c r="AU109" s="132">
        <f t="shared" si="37"/>
        <v>-12.95158155</v>
      </c>
      <c r="AV109" s="42">
        <v>135937.004463</v>
      </c>
      <c r="AW109" s="153">
        <v>182402.9960805</v>
      </c>
      <c r="AX109" s="132">
        <f t="shared" si="38"/>
        <v>-10.98651473</v>
      </c>
      <c r="AY109" s="42">
        <v>696345.0</v>
      </c>
      <c r="AZ109" s="44">
        <v>503275.0</v>
      </c>
      <c r="BA109" s="44">
        <v>52485.0</v>
      </c>
      <c r="BB109" s="44">
        <v>124452.0</v>
      </c>
      <c r="BC109" s="153">
        <v>8720.192927844386</v>
      </c>
      <c r="BD109" s="153">
        <v>905.9522495238616</v>
      </c>
      <c r="BE109" s="190">
        <v>6506.854822631753</v>
      </c>
      <c r="BF109" s="152">
        <v>568936.0</v>
      </c>
      <c r="BG109" s="153">
        <v>438530.0</v>
      </c>
      <c r="BH109" s="153">
        <v>34140.0</v>
      </c>
      <c r="BI109" s="153">
        <v>84381.0</v>
      </c>
      <c r="BJ109" s="153">
        <v>7216.82458370343</v>
      </c>
      <c r="BK109" s="153">
        <v>749.8275342787426</v>
      </c>
      <c r="BL109" s="190">
        <v>3918.3478820178257</v>
      </c>
      <c r="BM109" s="186"/>
      <c r="BN109" s="186"/>
      <c r="BO109" s="44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6"/>
      <c r="CE109" s="56"/>
      <c r="CF109" s="58"/>
      <c r="CG109" s="56"/>
      <c r="CH109" s="58"/>
      <c r="CI109" s="130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</row>
    <row r="110" ht="15.0" customHeight="1">
      <c r="A110" s="176" t="s">
        <v>1203</v>
      </c>
      <c r="B110" s="178" t="s">
        <v>1204</v>
      </c>
      <c r="C110" s="65" t="s">
        <v>1205</v>
      </c>
      <c r="D110" s="67" t="s">
        <v>1206</v>
      </c>
      <c r="E110" s="69" t="s">
        <v>1207</v>
      </c>
      <c r="F110" s="71" t="s">
        <v>1208</v>
      </c>
      <c r="G110" s="73">
        <v>1936.0</v>
      </c>
      <c r="H110" s="75" t="s">
        <v>1209</v>
      </c>
      <c r="I110" s="73">
        <v>1992.0</v>
      </c>
      <c r="J110" s="87">
        <f t="shared" si="44"/>
        <v>0.8160364777</v>
      </c>
      <c r="K110" s="89">
        <f t="shared" si="45"/>
        <v>0.1839635223</v>
      </c>
      <c r="L110" s="42" t="str">
        <f t="shared" si="31"/>
        <v>D+</v>
      </c>
      <c r="M110" s="180">
        <f t="shared" si="32"/>
        <v>29.07389084</v>
      </c>
      <c r="N110" s="87">
        <f t="shared" si="6"/>
        <v>0.8295113854</v>
      </c>
      <c r="O110" s="89">
        <f t="shared" si="7"/>
        <v>0.1704886146</v>
      </c>
      <c r="P110" s="44" t="str">
        <f t="shared" si="33"/>
        <v>D+</v>
      </c>
      <c r="Q110" s="180">
        <f t="shared" si="34"/>
        <v>30.98661923</v>
      </c>
      <c r="R110" s="87">
        <f t="shared" si="8"/>
        <v>0.8084950674</v>
      </c>
      <c r="S110" s="89">
        <f t="shared" si="9"/>
        <v>0.1915049326</v>
      </c>
      <c r="T110" s="44" t="str">
        <f t="shared" si="35"/>
        <v>D+</v>
      </c>
      <c r="U110" s="180">
        <f t="shared" si="36"/>
        <v>27.16116245</v>
      </c>
      <c r="V110" s="87">
        <f t="shared" si="46"/>
        <v>0.8160364777</v>
      </c>
      <c r="W110" s="124">
        <f t="shared" si="47"/>
        <v>0.1839635223</v>
      </c>
      <c r="X110" s="78">
        <f t="shared" si="12"/>
        <v>1</v>
      </c>
      <c r="Y110" s="80">
        <f t="shared" si="13"/>
        <v>0</v>
      </c>
      <c r="Z110" s="87">
        <f t="shared" si="14"/>
        <v>0.2946217382</v>
      </c>
      <c r="AA110" s="89">
        <f t="shared" si="15"/>
        <v>0.4887475947</v>
      </c>
      <c r="AB110" s="89">
        <f t="shared" si="16"/>
        <v>0.1853965912</v>
      </c>
      <c r="AC110" s="89">
        <f t="shared" si="17"/>
        <v>0.01896599468</v>
      </c>
      <c r="AD110" s="89">
        <f t="shared" si="18"/>
        <v>0.001970565428</v>
      </c>
      <c r="AE110" s="89">
        <f t="shared" si="19"/>
        <v>0.01029751578</v>
      </c>
      <c r="AF110" s="78"/>
      <c r="AG110" s="80"/>
      <c r="AH110" s="21">
        <v>107.0</v>
      </c>
      <c r="AI110" s="128">
        <f t="shared" si="20"/>
        <v>157466</v>
      </c>
      <c r="AJ110" s="182">
        <v>128498.0</v>
      </c>
      <c r="AK110" s="182">
        <v>28968.0</v>
      </c>
      <c r="AL110" s="197">
        <v>0.0</v>
      </c>
      <c r="AM110" s="42">
        <v>214727.0</v>
      </c>
      <c r="AN110" s="71">
        <v>0.0</v>
      </c>
      <c r="AO110" s="42"/>
      <c r="AP110" s="71"/>
      <c r="AQ110" s="109">
        <f t="shared" si="21"/>
        <v>29.07389084</v>
      </c>
      <c r="AR110" s="184">
        <v>262252.0</v>
      </c>
      <c r="AS110" s="276">
        <v>216641.0</v>
      </c>
      <c r="AT110" s="276">
        <v>44526.0</v>
      </c>
      <c r="AU110" s="132">
        <f t="shared" si="37"/>
        <v>30.98661923</v>
      </c>
      <c r="AV110" s="42">
        <v>204790.99259520002</v>
      </c>
      <c r="AW110" s="153">
        <v>48508.008057900006</v>
      </c>
      <c r="AX110" s="132">
        <f t="shared" si="38"/>
        <v>27.16116245</v>
      </c>
      <c r="AY110" s="42">
        <v>696345.0</v>
      </c>
      <c r="AZ110" s="44">
        <v>175580.0</v>
      </c>
      <c r="BA110" s="44">
        <v>366195.0</v>
      </c>
      <c r="BB110" s="44">
        <v>133159.0</v>
      </c>
      <c r="BC110" s="153">
        <v>11573.052177405078</v>
      </c>
      <c r="BD110" s="153">
        <v>1202.3395285784047</v>
      </c>
      <c r="BE110" s="190">
        <v>8635.608294016518</v>
      </c>
      <c r="BF110" s="152">
        <v>525932.0</v>
      </c>
      <c r="BG110" s="153">
        <v>154951.0</v>
      </c>
      <c r="BH110" s="153">
        <v>257048.0</v>
      </c>
      <c r="BI110" s="153">
        <v>97506.0</v>
      </c>
      <c r="BJ110" s="153">
        <v>9974.823511695098</v>
      </c>
      <c r="BK110" s="153">
        <v>1036.383416541599</v>
      </c>
      <c r="BL110" s="190">
        <v>5415.7930717633</v>
      </c>
      <c r="BM110" s="186"/>
      <c r="BN110" s="186"/>
      <c r="BO110" s="44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6"/>
      <c r="CE110" s="56"/>
      <c r="CF110" s="58"/>
      <c r="CG110" s="56"/>
      <c r="CH110" s="58"/>
      <c r="CI110" s="130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</row>
    <row r="111" ht="15.0" customHeight="1">
      <c r="A111" s="139" t="s">
        <v>1210</v>
      </c>
      <c r="B111" s="140" t="s">
        <v>1211</v>
      </c>
      <c r="C111" s="65" t="s">
        <v>762</v>
      </c>
      <c r="D111" s="67" t="s">
        <v>1212</v>
      </c>
      <c r="E111" s="69" t="s">
        <v>1213</v>
      </c>
      <c r="F111" s="71" t="s">
        <v>1214</v>
      </c>
      <c r="G111" s="73">
        <v>1966.0</v>
      </c>
      <c r="H111" s="75" t="s">
        <v>175</v>
      </c>
      <c r="I111" s="73" t="s">
        <v>247</v>
      </c>
      <c r="J111" s="87">
        <f t="shared" si="44"/>
        <v>0.9962655063</v>
      </c>
      <c r="K111" s="82">
        <f t="shared" si="45"/>
        <v>0</v>
      </c>
      <c r="L111" s="42" t="str">
        <f t="shared" si="31"/>
        <v>D+</v>
      </c>
      <c r="M111" s="180">
        <f t="shared" si="32"/>
        <v>9.590860474</v>
      </c>
      <c r="N111" s="87">
        <f t="shared" si="6"/>
        <v>0.6093079004</v>
      </c>
      <c r="O111" s="89">
        <f t="shared" si="7"/>
        <v>0.3906920996</v>
      </c>
      <c r="P111" s="44" t="str">
        <f t="shared" si="33"/>
        <v>D+</v>
      </c>
      <c r="Q111" s="180">
        <f t="shared" si="34"/>
        <v>8.966270718</v>
      </c>
      <c r="R111" s="87">
        <f t="shared" si="8"/>
        <v>0.6390379452</v>
      </c>
      <c r="S111" s="89">
        <f t="shared" si="9"/>
        <v>0.3609620548</v>
      </c>
      <c r="T111" s="44" t="str">
        <f t="shared" si="35"/>
        <v>D+</v>
      </c>
      <c r="U111" s="180">
        <f t="shared" si="36"/>
        <v>10.21545023</v>
      </c>
      <c r="V111" s="78">
        <f t="shared" si="46"/>
        <v>1</v>
      </c>
      <c r="W111" s="80">
        <f t="shared" si="47"/>
        <v>0</v>
      </c>
      <c r="X111" s="78">
        <f t="shared" si="12"/>
        <v>1</v>
      </c>
      <c r="Y111" s="80">
        <f t="shared" si="13"/>
        <v>0</v>
      </c>
      <c r="Z111" s="87">
        <f t="shared" si="14"/>
        <v>0.6663147613</v>
      </c>
      <c r="AA111" s="89">
        <f t="shared" si="15"/>
        <v>0.1057754097</v>
      </c>
      <c r="AB111" s="89">
        <f t="shared" si="16"/>
        <v>0.1828904222</v>
      </c>
      <c r="AC111" s="89">
        <f t="shared" si="17"/>
        <v>0.02733674059</v>
      </c>
      <c r="AD111" s="89">
        <f t="shared" si="18"/>
        <v>0.002840285301</v>
      </c>
      <c r="AE111" s="89">
        <f t="shared" si="19"/>
        <v>0.01484238093</v>
      </c>
      <c r="AF111" s="78"/>
      <c r="AG111" s="80"/>
      <c r="AH111" s="21">
        <v>108.0</v>
      </c>
      <c r="AI111" s="128">
        <f t="shared" si="20"/>
        <v>153970</v>
      </c>
      <c r="AJ111" s="182">
        <v>153395.0</v>
      </c>
      <c r="AK111" s="75">
        <v>0.0</v>
      </c>
      <c r="AL111" s="197">
        <v>575.0</v>
      </c>
      <c r="AM111" s="42">
        <v>221263.0</v>
      </c>
      <c r="AN111" s="71">
        <v>0.0</v>
      </c>
      <c r="AO111" s="42"/>
      <c r="AP111" s="71"/>
      <c r="AQ111" s="109">
        <f t="shared" si="21"/>
        <v>9.590860474</v>
      </c>
      <c r="AR111" s="184">
        <v>323843.0</v>
      </c>
      <c r="AS111" s="276">
        <v>196227.0</v>
      </c>
      <c r="AT111" s="276">
        <v>125822.0</v>
      </c>
      <c r="AU111" s="132">
        <f t="shared" si="37"/>
        <v>8.966270718</v>
      </c>
      <c r="AV111" s="42">
        <v>203177.00199419996</v>
      </c>
      <c r="AW111" s="153">
        <v>114764.99741489999</v>
      </c>
      <c r="AX111" s="132">
        <f t="shared" si="38"/>
        <v>10.21545023</v>
      </c>
      <c r="AY111" s="42">
        <v>696345.0</v>
      </c>
      <c r="AZ111" s="44">
        <v>437355.0</v>
      </c>
      <c r="BA111" s="44">
        <v>85676.0</v>
      </c>
      <c r="BB111" s="44">
        <v>139460.0</v>
      </c>
      <c r="BC111" s="153">
        <v>18298.730017928705</v>
      </c>
      <c r="BD111" s="153">
        <v>1901.0789968003976</v>
      </c>
      <c r="BE111" s="190">
        <v>13654.190985270898</v>
      </c>
      <c r="BF111" s="152">
        <v>544654.0</v>
      </c>
      <c r="BG111" s="153">
        <v>362911.0</v>
      </c>
      <c r="BH111" s="153">
        <v>57611.0</v>
      </c>
      <c r="BI111" s="153">
        <v>99612.0</v>
      </c>
      <c r="BJ111" s="153">
        <v>14889.065106639304</v>
      </c>
      <c r="BK111" s="153">
        <v>1546.9727505691853</v>
      </c>
      <c r="BL111" s="190">
        <v>8083.962142791509</v>
      </c>
      <c r="BM111" s="186"/>
      <c r="BN111" s="186"/>
      <c r="BO111" s="44"/>
      <c r="BP111" s="58"/>
      <c r="BQ111" s="58"/>
      <c r="BR111" s="58"/>
      <c r="BS111" s="58"/>
      <c r="BT111" s="58"/>
      <c r="BU111" s="58"/>
      <c r="BV111" s="58"/>
      <c r="BW111" s="58"/>
      <c r="BX111" s="58"/>
      <c r="BY111" s="58"/>
      <c r="BZ111" s="58"/>
      <c r="CA111" s="58"/>
      <c r="CB111" s="58"/>
      <c r="CC111" s="58"/>
      <c r="CD111" s="56"/>
      <c r="CE111" s="56"/>
      <c r="CF111" s="58"/>
      <c r="CG111" s="56"/>
      <c r="CH111" s="58"/>
      <c r="CI111" s="130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</row>
    <row r="112" ht="15.0" customHeight="1">
      <c r="A112" s="176" t="s">
        <v>1215</v>
      </c>
      <c r="B112" s="178" t="s">
        <v>1216</v>
      </c>
      <c r="C112" s="65" t="s">
        <v>842</v>
      </c>
      <c r="D112" s="67" t="s">
        <v>1217</v>
      </c>
      <c r="E112" s="69" t="s">
        <v>1218</v>
      </c>
      <c r="F112" s="71" t="s">
        <v>1219</v>
      </c>
      <c r="G112" s="73">
        <v>1948.0</v>
      </c>
      <c r="H112" s="75" t="s">
        <v>175</v>
      </c>
      <c r="I112" s="73">
        <v>2012.0</v>
      </c>
      <c r="J112" s="87">
        <f t="shared" si="44"/>
        <v>0.5803188413</v>
      </c>
      <c r="K112" s="89">
        <f t="shared" si="45"/>
        <v>0.4196533932</v>
      </c>
      <c r="L112" s="42" t="str">
        <f t="shared" si="31"/>
        <v>D+</v>
      </c>
      <c r="M112" s="180">
        <f t="shared" si="32"/>
        <v>3.116507484</v>
      </c>
      <c r="N112" s="87">
        <f t="shared" si="6"/>
        <v>0.5475696717</v>
      </c>
      <c r="O112" s="89">
        <f t="shared" si="7"/>
        <v>0.4524303283</v>
      </c>
      <c r="P112" s="44" t="str">
        <f t="shared" si="33"/>
        <v>D+</v>
      </c>
      <c r="Q112" s="180">
        <f t="shared" si="34"/>
        <v>2.792447849</v>
      </c>
      <c r="R112" s="87">
        <f t="shared" si="8"/>
        <v>0.5712891141</v>
      </c>
      <c r="S112" s="89">
        <f t="shared" si="9"/>
        <v>0.4287108859</v>
      </c>
      <c r="T112" s="44" t="str">
        <f t="shared" si="35"/>
        <v>D+</v>
      </c>
      <c r="U112" s="180">
        <f t="shared" si="36"/>
        <v>3.440567118</v>
      </c>
      <c r="V112" s="87">
        <f t="shared" si="46"/>
        <v>0.5803349546</v>
      </c>
      <c r="W112" s="124">
        <f t="shared" si="47"/>
        <v>0.4196650454</v>
      </c>
      <c r="X112" s="87">
        <f t="shared" si="12"/>
        <v>0.5462690572</v>
      </c>
      <c r="Y112" s="124">
        <f t="shared" si="13"/>
        <v>0.4537309428</v>
      </c>
      <c r="Z112" s="87">
        <f t="shared" si="14"/>
        <v>0.694098101</v>
      </c>
      <c r="AA112" s="89">
        <f t="shared" si="15"/>
        <v>0.09770593847</v>
      </c>
      <c r="AB112" s="89">
        <f t="shared" si="16"/>
        <v>0.1771708357</v>
      </c>
      <c r="AC112" s="89">
        <f t="shared" si="17"/>
        <v>0.01883911512</v>
      </c>
      <c r="AD112" s="89">
        <f t="shared" si="18"/>
        <v>0.001957382652</v>
      </c>
      <c r="AE112" s="89">
        <f t="shared" si="19"/>
        <v>0.01022862701</v>
      </c>
      <c r="AF112" s="87"/>
      <c r="AG112" s="124"/>
      <c r="AH112" s="21">
        <v>109.0</v>
      </c>
      <c r="AI112" s="128">
        <f t="shared" si="20"/>
        <v>216095</v>
      </c>
      <c r="AJ112" s="182">
        <v>125404.0</v>
      </c>
      <c r="AK112" s="182">
        <v>90685.0</v>
      </c>
      <c r="AL112" s="197">
        <v>6.0</v>
      </c>
      <c r="AM112" s="42">
        <v>171021.0</v>
      </c>
      <c r="AN112" s="71">
        <v>142050.0</v>
      </c>
      <c r="AO112" s="42"/>
      <c r="AP112" s="71"/>
      <c r="AQ112" s="109">
        <f t="shared" si="21"/>
        <v>3.116507484</v>
      </c>
      <c r="AR112" s="184">
        <v>327763.0</v>
      </c>
      <c r="AS112" s="276">
        <v>178229.0</v>
      </c>
      <c r="AT112" s="276">
        <v>147262.0</v>
      </c>
      <c r="AU112" s="132">
        <f t="shared" si="37"/>
        <v>2.792447849</v>
      </c>
      <c r="AV112" s="42">
        <v>183173.00165039997</v>
      </c>
      <c r="AW112" s="153">
        <v>137458.0013472</v>
      </c>
      <c r="AX112" s="132">
        <f t="shared" si="38"/>
        <v>3.440567118</v>
      </c>
      <c r="AY112" s="42">
        <v>696345.0</v>
      </c>
      <c r="AZ112" s="44">
        <v>457224.0</v>
      </c>
      <c r="BA112" s="44">
        <v>79380.0</v>
      </c>
      <c r="BB112" s="44">
        <v>136711.0</v>
      </c>
      <c r="BC112" s="153">
        <v>12448.152428454483</v>
      </c>
      <c r="BD112" s="153">
        <v>1293.2548383149156</v>
      </c>
      <c r="BE112" s="190">
        <v>9288.592733230602</v>
      </c>
      <c r="BF112" s="152">
        <v>579627.0</v>
      </c>
      <c r="BG112" s="153">
        <v>402318.0</v>
      </c>
      <c r="BH112" s="153">
        <v>56633.0</v>
      </c>
      <c r="BI112" s="153">
        <v>102693.0</v>
      </c>
      <c r="BJ112" s="153">
        <v>10919.65978028934</v>
      </c>
      <c r="BK112" s="153">
        <v>1134.5518341552065</v>
      </c>
      <c r="BL112" s="190">
        <v>5928.788385555453</v>
      </c>
      <c r="BM112" s="186"/>
      <c r="BN112" s="186"/>
      <c r="BO112" s="44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6"/>
      <c r="CE112" s="56"/>
      <c r="CF112" s="58"/>
      <c r="CG112" s="56"/>
      <c r="CH112" s="58"/>
      <c r="CI112" s="58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</row>
    <row r="113" ht="15.0" customHeight="1">
      <c r="A113" s="139" t="s">
        <v>1220</v>
      </c>
      <c r="B113" s="140" t="s">
        <v>1221</v>
      </c>
      <c r="C113" s="65" t="s">
        <v>460</v>
      </c>
      <c r="D113" s="67" t="s">
        <v>1222</v>
      </c>
      <c r="E113" s="69" t="s">
        <v>1223</v>
      </c>
      <c r="F113" s="71" t="s">
        <v>1224</v>
      </c>
      <c r="G113" s="73">
        <v>1966.0</v>
      </c>
      <c r="H113" s="75" t="s">
        <v>175</v>
      </c>
      <c r="I113" s="73">
        <v>2004.0</v>
      </c>
      <c r="J113" s="87">
        <f t="shared" si="44"/>
        <v>0.6266779134</v>
      </c>
      <c r="K113" s="89">
        <f t="shared" si="45"/>
        <v>0.3733220866</v>
      </c>
      <c r="L113" s="42" t="str">
        <f t="shared" si="31"/>
        <v>D+</v>
      </c>
      <c r="M113" s="180">
        <f t="shared" si="32"/>
        <v>9.21425389</v>
      </c>
      <c r="N113" s="87">
        <f t="shared" si="6"/>
        <v>0.6185596676</v>
      </c>
      <c r="O113" s="89">
        <f t="shared" si="7"/>
        <v>0.3814403324</v>
      </c>
      <c r="P113" s="44" t="str">
        <f t="shared" si="33"/>
        <v>D+</v>
      </c>
      <c r="Q113" s="180">
        <f t="shared" si="34"/>
        <v>9.891447443</v>
      </c>
      <c r="R113" s="87">
        <f t="shared" si="8"/>
        <v>0.6222540463</v>
      </c>
      <c r="S113" s="89">
        <f t="shared" si="9"/>
        <v>0.3777459537</v>
      </c>
      <c r="T113" s="44" t="str">
        <f t="shared" si="35"/>
        <v>D+</v>
      </c>
      <c r="U113" s="180">
        <f t="shared" si="36"/>
        <v>8.537060337</v>
      </c>
      <c r="V113" s="87">
        <f t="shared" si="46"/>
        <v>0.6266779134</v>
      </c>
      <c r="W113" s="124">
        <f t="shared" si="47"/>
        <v>0.3733220866</v>
      </c>
      <c r="X113" s="87">
        <f t="shared" si="12"/>
        <v>0.6397515984</v>
      </c>
      <c r="Y113" s="124">
        <f t="shared" si="13"/>
        <v>0.3602484016</v>
      </c>
      <c r="Z113" s="87">
        <f t="shared" si="14"/>
        <v>0.491890933</v>
      </c>
      <c r="AA113" s="89">
        <f t="shared" si="15"/>
        <v>0.09777579878</v>
      </c>
      <c r="AB113" s="89">
        <f t="shared" si="16"/>
        <v>0.3673099618</v>
      </c>
      <c r="AC113" s="89">
        <f t="shared" si="17"/>
        <v>0.02612466595</v>
      </c>
      <c r="AD113" s="89">
        <f t="shared" si="18"/>
        <v>0.002714350837</v>
      </c>
      <c r="AE113" s="89">
        <f t="shared" si="19"/>
        <v>0.01418428954</v>
      </c>
      <c r="AF113" s="87"/>
      <c r="AG113" s="124"/>
      <c r="AH113" s="21">
        <v>110.0</v>
      </c>
      <c r="AI113" s="128">
        <f t="shared" si="20"/>
        <v>164788</v>
      </c>
      <c r="AJ113" s="182">
        <v>103269.0</v>
      </c>
      <c r="AK113" s="182">
        <v>61519.0</v>
      </c>
      <c r="AL113" s="197">
        <v>0.0</v>
      </c>
      <c r="AM113" s="42">
        <v>174205.0</v>
      </c>
      <c r="AN113" s="71">
        <v>98096.0</v>
      </c>
      <c r="AO113" s="42"/>
      <c r="AP113" s="71"/>
      <c r="AQ113" s="109">
        <f t="shared" si="21"/>
        <v>9.21425389</v>
      </c>
      <c r="AR113" s="184">
        <v>286662.0</v>
      </c>
      <c r="AS113" s="276">
        <v>176266.0</v>
      </c>
      <c r="AT113" s="276">
        <v>108696.0</v>
      </c>
      <c r="AU113" s="132">
        <f t="shared" si="37"/>
        <v>9.891447443</v>
      </c>
      <c r="AV113" s="42">
        <v>173355.0108294</v>
      </c>
      <c r="AW113" s="153">
        <v>105237.00776359999</v>
      </c>
      <c r="AX113" s="132">
        <f t="shared" si="38"/>
        <v>8.537060337</v>
      </c>
      <c r="AY113" s="42">
        <v>696345.0</v>
      </c>
      <c r="AZ113" s="44">
        <v>331010.0</v>
      </c>
      <c r="BA113" s="44">
        <v>74141.0</v>
      </c>
      <c r="BB113" s="44">
        <v>259632.0</v>
      </c>
      <c r="BC113" s="153">
        <v>17059.86048401565</v>
      </c>
      <c r="BD113" s="153">
        <v>1772.3712204470417</v>
      </c>
      <c r="BE113" s="190">
        <v>12729.76829553731</v>
      </c>
      <c r="BF113" s="152">
        <v>552468.0</v>
      </c>
      <c r="BG113" s="153">
        <v>271754.0</v>
      </c>
      <c r="BH113" s="153">
        <v>54018.0</v>
      </c>
      <c r="BI113" s="153">
        <v>202927.0</v>
      </c>
      <c r="BJ113" s="153">
        <v>14433.041946154552</v>
      </c>
      <c r="BK113" s="153">
        <v>1499.5919783148029</v>
      </c>
      <c r="BL113" s="190">
        <v>7836.366075530644</v>
      </c>
      <c r="BM113" s="186"/>
      <c r="BN113" s="186"/>
      <c r="BO113" s="44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6"/>
      <c r="CE113" s="56"/>
      <c r="CF113" s="58"/>
      <c r="CG113" s="56"/>
      <c r="CH113" s="58"/>
      <c r="CI113" s="58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</row>
    <row r="114" ht="15.0" customHeight="1">
      <c r="A114" s="176" t="s">
        <v>1225</v>
      </c>
      <c r="B114" s="178" t="s">
        <v>1226</v>
      </c>
      <c r="C114" s="65" t="s">
        <v>1227</v>
      </c>
      <c r="D114" s="67" t="s">
        <v>1228</v>
      </c>
      <c r="E114" s="69" t="s">
        <v>1229</v>
      </c>
      <c r="F114" s="71" t="s">
        <v>1230</v>
      </c>
      <c r="G114" s="73">
        <v>1942.0</v>
      </c>
      <c r="H114" s="75" t="s">
        <v>181</v>
      </c>
      <c r="I114" s="73">
        <v>2010.0</v>
      </c>
      <c r="J114" s="87">
        <f t="shared" si="44"/>
        <v>0.8617510906</v>
      </c>
      <c r="K114" s="89">
        <f t="shared" si="45"/>
        <v>0.1016489014</v>
      </c>
      <c r="L114" s="42" t="str">
        <f t="shared" si="31"/>
        <v>D+</v>
      </c>
      <c r="M114" s="180">
        <f t="shared" si="32"/>
        <v>34.30784756</v>
      </c>
      <c r="N114" s="87">
        <f t="shared" si="6"/>
        <v>0.8778834675</v>
      </c>
      <c r="O114" s="89">
        <f t="shared" si="7"/>
        <v>0.1221165325</v>
      </c>
      <c r="P114" s="44" t="str">
        <f t="shared" si="33"/>
        <v>D+</v>
      </c>
      <c r="Q114" s="180">
        <f t="shared" si="34"/>
        <v>35.82382743</v>
      </c>
      <c r="R114" s="87">
        <f t="shared" si="8"/>
        <v>0.8648021198</v>
      </c>
      <c r="S114" s="89">
        <f t="shared" si="9"/>
        <v>0.1351978802</v>
      </c>
      <c r="T114" s="44" t="str">
        <f t="shared" si="35"/>
        <v>D+</v>
      </c>
      <c r="U114" s="180">
        <f t="shared" si="36"/>
        <v>32.79186769</v>
      </c>
      <c r="V114" s="87">
        <f t="shared" si="46"/>
        <v>0.8944894102</v>
      </c>
      <c r="W114" s="124">
        <f t="shared" si="47"/>
        <v>0.1055105898</v>
      </c>
      <c r="X114" s="78">
        <f t="shared" si="12"/>
        <v>1</v>
      </c>
      <c r="Y114" s="80">
        <f t="shared" si="13"/>
        <v>0</v>
      </c>
      <c r="Z114" s="87">
        <f t="shared" si="14"/>
        <v>0.126445745</v>
      </c>
      <c r="AA114" s="89">
        <f t="shared" si="15"/>
        <v>0.5166604218</v>
      </c>
      <c r="AB114" s="89">
        <f t="shared" si="16"/>
        <v>0.3315137694</v>
      </c>
      <c r="AC114" s="89">
        <f t="shared" si="17"/>
        <v>0.01541131412</v>
      </c>
      <c r="AD114" s="89">
        <f t="shared" si="18"/>
        <v>0.001601234384</v>
      </c>
      <c r="AE114" s="89">
        <f t="shared" si="19"/>
        <v>0.008367515289</v>
      </c>
      <c r="AF114" s="78"/>
      <c r="AG114" s="80"/>
      <c r="AH114" s="21">
        <v>111.0</v>
      </c>
      <c r="AI114" s="152">
        <f t="shared" si="20"/>
        <v>149918</v>
      </c>
      <c r="AJ114" s="182">
        <v>129192.0</v>
      </c>
      <c r="AK114" s="182">
        <v>15239.0</v>
      </c>
      <c r="AL114" s="183">
        <v>5487.0</v>
      </c>
      <c r="AM114" s="152">
        <v>1.0E-6</v>
      </c>
      <c r="AN114" s="71">
        <v>0.0</v>
      </c>
      <c r="AO114" s="152"/>
      <c r="AP114" s="71"/>
      <c r="AQ114" s="109">
        <f t="shared" si="21"/>
        <v>34.30784756</v>
      </c>
      <c r="AR114" s="184">
        <v>260481.0</v>
      </c>
      <c r="AS114" s="276">
        <v>227960.0</v>
      </c>
      <c r="AT114" s="276">
        <v>31710.0</v>
      </c>
      <c r="AU114" s="132">
        <f t="shared" si="37"/>
        <v>35.82382743</v>
      </c>
      <c r="AV114" s="42">
        <v>215800.9994547</v>
      </c>
      <c r="AW114" s="153">
        <v>33737.009883599996</v>
      </c>
      <c r="AX114" s="132">
        <f t="shared" si="38"/>
        <v>32.79186769</v>
      </c>
      <c r="AY114" s="42">
        <v>696345.0</v>
      </c>
      <c r="AZ114" s="44">
        <v>79889.0</v>
      </c>
      <c r="BA114" s="44">
        <v>378113.0</v>
      </c>
      <c r="BB114" s="44">
        <v>221261.0</v>
      </c>
      <c r="BC114" s="153">
        <v>9233.145453011703</v>
      </c>
      <c r="BD114" s="153">
        <v>959.2435583193829</v>
      </c>
      <c r="BE114" s="190">
        <v>6889.6109886689155</v>
      </c>
      <c r="BF114" s="152">
        <v>525767.0</v>
      </c>
      <c r="BG114" s="153">
        <v>66481.0</v>
      </c>
      <c r="BH114" s="153">
        <v>271643.0</v>
      </c>
      <c r="BI114" s="153">
        <v>174299.0</v>
      </c>
      <c r="BJ114" s="153">
        <v>8102.760390823608</v>
      </c>
      <c r="BK114" s="153">
        <v>841.87619835217</v>
      </c>
      <c r="BL114" s="190">
        <v>4399.363410824221</v>
      </c>
      <c r="BM114" s="186"/>
      <c r="BN114" s="186"/>
      <c r="BO114" s="44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6"/>
      <c r="CE114" s="56"/>
      <c r="CF114" s="58"/>
      <c r="CG114" s="56"/>
      <c r="CH114" s="58"/>
      <c r="CI114" s="58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</row>
    <row r="115" ht="15.0" customHeight="1">
      <c r="A115" s="139" t="s">
        <v>1231</v>
      </c>
      <c r="B115" s="140" t="s">
        <v>1232</v>
      </c>
      <c r="C115" s="72" t="s">
        <v>1233</v>
      </c>
      <c r="D115" s="74" t="s">
        <v>1234</v>
      </c>
      <c r="E115" s="69" t="s">
        <v>1235</v>
      </c>
      <c r="F115" s="71" t="s">
        <v>1236</v>
      </c>
      <c r="G115" s="73">
        <v>1961.0</v>
      </c>
      <c r="H115" s="75" t="s">
        <v>110</v>
      </c>
      <c r="I115" s="73">
        <v>2002.0</v>
      </c>
      <c r="J115" s="277">
        <v>0.0</v>
      </c>
      <c r="K115" s="278">
        <v>1.0</v>
      </c>
      <c r="L115" s="42" t="str">
        <f t="shared" si="31"/>
        <v>R+</v>
      </c>
      <c r="M115" s="91">
        <f t="shared" si="32"/>
        <v>5.453963819</v>
      </c>
      <c r="N115" s="87">
        <f t="shared" si="6"/>
        <v>0.4894976047</v>
      </c>
      <c r="O115" s="89">
        <f t="shared" si="7"/>
        <v>0.5105023953</v>
      </c>
      <c r="P115" s="44" t="str">
        <f t="shared" si="33"/>
        <v>R+</v>
      </c>
      <c r="Q115" s="91">
        <f t="shared" si="34"/>
        <v>3.014758846</v>
      </c>
      <c r="R115" s="87">
        <f t="shared" si="8"/>
        <v>0.457951755</v>
      </c>
      <c r="S115" s="89">
        <f t="shared" si="9"/>
        <v>0.542048245</v>
      </c>
      <c r="T115" s="44" t="str">
        <f t="shared" si="35"/>
        <v>R+</v>
      </c>
      <c r="U115" s="91">
        <f t="shared" si="36"/>
        <v>7.893168793</v>
      </c>
      <c r="V115" s="277">
        <v>0.0</v>
      </c>
      <c r="W115" s="279">
        <v>1.0</v>
      </c>
      <c r="X115" s="78">
        <f t="shared" si="12"/>
        <v>0</v>
      </c>
      <c r="Y115" s="80">
        <f t="shared" si="13"/>
        <v>1</v>
      </c>
      <c r="Z115" s="87">
        <f t="shared" si="14"/>
        <v>0.2122231342</v>
      </c>
      <c r="AA115" s="89">
        <f t="shared" si="15"/>
        <v>0.05955080758</v>
      </c>
      <c r="AB115" s="89">
        <f t="shared" si="16"/>
        <v>0.7069012902</v>
      </c>
      <c r="AC115" s="89">
        <f t="shared" si="17"/>
        <v>0.01294885235</v>
      </c>
      <c r="AD115" s="89">
        <f t="shared" si="18"/>
        <v>0.00134538479</v>
      </c>
      <c r="AE115" s="89">
        <f t="shared" si="19"/>
        <v>0.007030530891</v>
      </c>
      <c r="AF115" s="78"/>
      <c r="AG115" s="80"/>
      <c r="AH115" s="21">
        <v>112.0</v>
      </c>
      <c r="AI115" s="152">
        <f t="shared" si="20"/>
        <v>0</v>
      </c>
      <c r="AJ115" s="75">
        <v>0.0</v>
      </c>
      <c r="AK115" s="276">
        <v>0.0</v>
      </c>
      <c r="AL115" s="197">
        <v>0.0</v>
      </c>
      <c r="AM115" s="42">
        <v>0.0</v>
      </c>
      <c r="AN115" s="71">
        <v>151466.0</v>
      </c>
      <c r="AO115" s="42"/>
      <c r="AP115" s="71"/>
      <c r="AQ115" s="109">
        <f t="shared" si="21"/>
        <v>-5.453963819</v>
      </c>
      <c r="AR115" s="184">
        <v>237269.0</v>
      </c>
      <c r="AS115" s="276">
        <v>115565.0</v>
      </c>
      <c r="AT115" s="276">
        <v>120524.0</v>
      </c>
      <c r="AU115" s="132">
        <f t="shared" si="37"/>
        <v>-3.014758846</v>
      </c>
      <c r="AV115" s="42">
        <v>104167.9923354</v>
      </c>
      <c r="AW115" s="153">
        <v>123296.99977980001</v>
      </c>
      <c r="AX115" s="132">
        <f t="shared" si="38"/>
        <v>-7.893168793</v>
      </c>
      <c r="AY115" s="42">
        <v>696344.0</v>
      </c>
      <c r="AZ115" s="44">
        <v>147155.0</v>
      </c>
      <c r="BA115" s="44">
        <v>44798.0</v>
      </c>
      <c r="BB115" s="44">
        <v>488830.0</v>
      </c>
      <c r="BC115" s="153">
        <v>8411.016063359975</v>
      </c>
      <c r="BD115" s="153">
        <v>873.8314606608077</v>
      </c>
      <c r="BE115" s="190">
        <v>6276.152475979217</v>
      </c>
      <c r="BF115" s="152">
        <v>534871.0</v>
      </c>
      <c r="BG115" s="153">
        <v>113512.0</v>
      </c>
      <c r="BH115" s="153">
        <v>31852.0</v>
      </c>
      <c r="BI115" s="153">
        <v>378101.0</v>
      </c>
      <c r="BJ115" s="153">
        <v>6925.9656038469775</v>
      </c>
      <c r="BK115" s="153">
        <v>719.6073080339368</v>
      </c>
      <c r="BL115" s="190">
        <v>3760.4270881190846</v>
      </c>
      <c r="BM115" s="186"/>
      <c r="BN115" s="186"/>
      <c r="BO115" s="44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6"/>
      <c r="CE115" s="56"/>
      <c r="CF115" s="58"/>
      <c r="CG115" s="56"/>
      <c r="CH115" s="58"/>
      <c r="CI115" s="58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</row>
    <row r="116" ht="15.0" customHeight="1">
      <c r="A116" s="176" t="s">
        <v>1237</v>
      </c>
      <c r="B116" s="178" t="s">
        <v>1238</v>
      </c>
      <c r="C116" s="72" t="s">
        <v>1239</v>
      </c>
      <c r="D116" s="74" t="s">
        <v>1240</v>
      </c>
      <c r="E116" s="280" t="s">
        <v>1241</v>
      </c>
      <c r="F116" s="71" t="s">
        <v>1242</v>
      </c>
      <c r="G116" s="73">
        <v>1980.0</v>
      </c>
      <c r="H116" s="75" t="s">
        <v>110</v>
      </c>
      <c r="I116" s="73">
        <v>2014.0</v>
      </c>
      <c r="J116" s="87">
        <f>AJ116/AI116</f>
        <v>0.4853567378</v>
      </c>
      <c r="K116" s="89">
        <f>AK116/AI116</f>
        <v>0.5146432622</v>
      </c>
      <c r="L116" s="42" t="str">
        <f t="shared" si="31"/>
        <v>R+</v>
      </c>
      <c r="M116" s="91">
        <f t="shared" si="32"/>
        <v>1.235087729</v>
      </c>
      <c r="N116" s="87">
        <f t="shared" si="6"/>
        <v>0.5338302449</v>
      </c>
      <c r="O116" s="89">
        <f t="shared" si="7"/>
        <v>0.4661697551</v>
      </c>
      <c r="P116" s="44" t="str">
        <f t="shared" si="33"/>
        <v>D+</v>
      </c>
      <c r="Q116" s="180">
        <f t="shared" si="34"/>
        <v>1.418505176</v>
      </c>
      <c r="R116" s="87">
        <f t="shared" si="8"/>
        <v>0.4979966366</v>
      </c>
      <c r="S116" s="89">
        <f t="shared" si="9"/>
        <v>0.5020033634</v>
      </c>
      <c r="T116" s="44" t="str">
        <f t="shared" si="35"/>
        <v>R+</v>
      </c>
      <c r="U116" s="91">
        <f t="shared" si="36"/>
        <v>3.888680635</v>
      </c>
      <c r="V116" s="87">
        <f>AJ116/(AJ116+AK116)</f>
        <v>0.4853567378</v>
      </c>
      <c r="W116" s="124">
        <f>AK116/(AJ116+AK116)</f>
        <v>0.5146432622</v>
      </c>
      <c r="X116" s="87">
        <f t="shared" si="12"/>
        <v>0.5549539086</v>
      </c>
      <c r="Y116" s="124">
        <f t="shared" si="13"/>
        <v>0.4450460914</v>
      </c>
      <c r="Z116" s="87">
        <f t="shared" si="14"/>
        <v>0.2016780024</v>
      </c>
      <c r="AA116" s="89">
        <f t="shared" si="15"/>
        <v>0.08553304837</v>
      </c>
      <c r="AB116" s="89">
        <f t="shared" si="16"/>
        <v>0.6891428593</v>
      </c>
      <c r="AC116" s="89">
        <f t="shared" si="17"/>
        <v>0.01435840839</v>
      </c>
      <c r="AD116" s="89">
        <f t="shared" si="18"/>
        <v>0.001491837558</v>
      </c>
      <c r="AE116" s="89">
        <f t="shared" si="19"/>
        <v>0.007795844067</v>
      </c>
      <c r="AF116" s="87"/>
      <c r="AG116" s="124"/>
      <c r="AH116" s="21">
        <v>113.0</v>
      </c>
      <c r="AI116" s="128">
        <f t="shared" si="20"/>
        <v>161337</v>
      </c>
      <c r="AJ116" s="182">
        <v>78306.0</v>
      </c>
      <c r="AK116" s="182">
        <v>83031.0</v>
      </c>
      <c r="AL116" s="197">
        <v>0.0</v>
      </c>
      <c r="AM116" s="42">
        <v>135694.0</v>
      </c>
      <c r="AN116" s="71">
        <v>108820.0</v>
      </c>
      <c r="AO116" s="42"/>
      <c r="AP116" s="71"/>
      <c r="AQ116" s="109">
        <f t="shared" si="21"/>
        <v>-1.235087729</v>
      </c>
      <c r="AR116" s="184">
        <v>266473.0</v>
      </c>
      <c r="AS116" s="276">
        <v>141449.0</v>
      </c>
      <c r="AT116" s="276">
        <v>123521.0</v>
      </c>
      <c r="AU116" s="132">
        <f t="shared" si="37"/>
        <v>1.418505176</v>
      </c>
      <c r="AV116" s="42">
        <v>130750.0157601</v>
      </c>
      <c r="AW116" s="153">
        <v>131801.9899392</v>
      </c>
      <c r="AX116" s="132">
        <f t="shared" si="38"/>
        <v>-3.888680635</v>
      </c>
      <c r="AY116" s="42">
        <v>696345.0</v>
      </c>
      <c r="AZ116" s="44">
        <v>137081.0</v>
      </c>
      <c r="BA116" s="44">
        <v>63745.0</v>
      </c>
      <c r="BB116" s="44">
        <v>479174.0</v>
      </c>
      <c r="BC116" s="153">
        <v>8834.782954541404</v>
      </c>
      <c r="BD116" s="153">
        <v>917.8571572842942</v>
      </c>
      <c r="BE116" s="190">
        <v>6592.359888174302</v>
      </c>
      <c r="BF116" s="152">
        <v>541358.0</v>
      </c>
      <c r="BG116" s="153">
        <v>109180.0</v>
      </c>
      <c r="BH116" s="153">
        <v>46304.0</v>
      </c>
      <c r="BI116" s="153">
        <v>373073.0</v>
      </c>
      <c r="BJ116" s="153">
        <v>7773.03925081932</v>
      </c>
      <c r="BK116" s="153">
        <v>807.6181965756991</v>
      </c>
      <c r="BL116" s="190">
        <v>4220.34255260498</v>
      </c>
      <c r="BM116" s="186"/>
      <c r="BN116" s="186"/>
      <c r="BO116" s="44"/>
      <c r="BP116" s="58"/>
      <c r="BQ116" s="58"/>
      <c r="BR116" s="58"/>
      <c r="BS116" s="58"/>
      <c r="BT116" s="58"/>
      <c r="BU116" s="58"/>
      <c r="BV116" s="58"/>
      <c r="BW116" s="58"/>
      <c r="BX116" s="58"/>
      <c r="BY116" s="58"/>
      <c r="BZ116" s="58"/>
      <c r="CA116" s="58"/>
      <c r="CB116" s="58"/>
      <c r="CC116" s="58"/>
      <c r="CD116" s="56"/>
      <c r="CE116" s="56"/>
      <c r="CF116" s="58"/>
      <c r="CG116" s="56"/>
      <c r="CH116" s="58"/>
      <c r="CI116" s="58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</row>
    <row r="117" ht="15.0" customHeight="1">
      <c r="A117" s="139" t="s">
        <v>1243</v>
      </c>
      <c r="B117" s="140" t="s">
        <v>1244</v>
      </c>
      <c r="C117" s="72" t="s">
        <v>1245</v>
      </c>
      <c r="D117" s="74" t="s">
        <v>1246</v>
      </c>
      <c r="E117" s="69" t="s">
        <v>1247</v>
      </c>
      <c r="F117" s="71" t="s">
        <v>1248</v>
      </c>
      <c r="G117" s="73">
        <v>1952.0</v>
      </c>
      <c r="H117" s="75" t="s">
        <v>181</v>
      </c>
      <c r="I117" s="73">
        <v>1988.0</v>
      </c>
      <c r="J117" s="277">
        <v>0.0</v>
      </c>
      <c r="K117" s="278">
        <v>1.0</v>
      </c>
      <c r="L117" s="42" t="str">
        <f t="shared" si="31"/>
        <v>R+</v>
      </c>
      <c r="M117" s="91">
        <f t="shared" si="32"/>
        <v>1.764088419</v>
      </c>
      <c r="N117" s="87">
        <f t="shared" si="6"/>
        <v>0.5332019737</v>
      </c>
      <c r="O117" s="89">
        <f t="shared" si="7"/>
        <v>0.4667980263</v>
      </c>
      <c r="P117" s="44" t="str">
        <f t="shared" si="33"/>
        <v>D+</v>
      </c>
      <c r="Q117" s="180">
        <f t="shared" si="34"/>
        <v>1.355678052</v>
      </c>
      <c r="R117" s="87">
        <f t="shared" si="8"/>
        <v>0.488044894</v>
      </c>
      <c r="S117" s="89">
        <f t="shared" si="9"/>
        <v>0.511955106</v>
      </c>
      <c r="T117" s="44" t="str">
        <f t="shared" si="35"/>
        <v>R+</v>
      </c>
      <c r="U117" s="91">
        <f t="shared" si="36"/>
        <v>4.883854891</v>
      </c>
      <c r="V117" s="277">
        <v>0.0</v>
      </c>
      <c r="W117" s="279">
        <v>1.0</v>
      </c>
      <c r="X117" s="87">
        <f t="shared" si="12"/>
        <v>0.3803890688</v>
      </c>
      <c r="Y117" s="124">
        <f t="shared" si="13"/>
        <v>0.6196109312</v>
      </c>
      <c r="Z117" s="87">
        <f t="shared" si="14"/>
        <v>0.1747026276</v>
      </c>
      <c r="AA117" s="89">
        <f t="shared" si="15"/>
        <v>0.05474850587</v>
      </c>
      <c r="AB117" s="89">
        <f t="shared" si="16"/>
        <v>0.7504416961</v>
      </c>
      <c r="AC117" s="89">
        <f t="shared" si="17"/>
        <v>0.01220950118</v>
      </c>
      <c r="AD117" s="89">
        <f t="shared" si="18"/>
        <v>0.001268566259</v>
      </c>
      <c r="AE117" s="89">
        <f t="shared" si="19"/>
        <v>0.006629102943</v>
      </c>
      <c r="AF117" s="87"/>
      <c r="AG117" s="124"/>
      <c r="AH117" s="21">
        <v>114.0</v>
      </c>
      <c r="AI117" s="152">
        <f t="shared" si="20"/>
        <v>0</v>
      </c>
      <c r="AJ117" s="75">
        <v>0.0</v>
      </c>
      <c r="AK117" s="276">
        <v>0.0</v>
      </c>
      <c r="AL117" s="197">
        <v>0.0</v>
      </c>
      <c r="AM117" s="42">
        <v>85020.0</v>
      </c>
      <c r="AN117" s="71">
        <v>138488.0</v>
      </c>
      <c r="AO117" s="42"/>
      <c r="AP117" s="71"/>
      <c r="AQ117" s="109">
        <f t="shared" si="21"/>
        <v>-1.764088419</v>
      </c>
      <c r="AR117" s="184">
        <v>243809.0</v>
      </c>
      <c r="AS117" s="276">
        <v>129350.0</v>
      </c>
      <c r="AT117" s="276">
        <v>113241.0</v>
      </c>
      <c r="AU117" s="132">
        <f t="shared" si="37"/>
        <v>1.355678052</v>
      </c>
      <c r="AV117" s="42">
        <v>116754.0049912</v>
      </c>
      <c r="AW117" s="153">
        <v>122473.997242</v>
      </c>
      <c r="AX117" s="132">
        <f t="shared" si="38"/>
        <v>-4.883854891</v>
      </c>
      <c r="AY117" s="42">
        <v>696345.0</v>
      </c>
      <c r="AZ117" s="44">
        <v>124385.0</v>
      </c>
      <c r="BA117" s="44">
        <v>44622.0</v>
      </c>
      <c r="BB117" s="44">
        <v>513356.0</v>
      </c>
      <c r="BC117" s="153">
        <v>7557.536572064724</v>
      </c>
      <c r="BD117" s="153">
        <v>785.1623599356991</v>
      </c>
      <c r="BE117" s="190">
        <v>5639.301067999577</v>
      </c>
      <c r="BF117" s="152">
        <v>550152.0</v>
      </c>
      <c r="BG117" s="153">
        <v>96113.0</v>
      </c>
      <c r="BH117" s="153">
        <v>30120.0</v>
      </c>
      <c r="BI117" s="153">
        <v>412857.0</v>
      </c>
      <c r="BJ117" s="153">
        <v>6717.081493052364</v>
      </c>
      <c r="BK117" s="153">
        <v>697.9042645512369</v>
      </c>
      <c r="BL117" s="190">
        <v>3647.014242396398</v>
      </c>
      <c r="BM117" s="186"/>
      <c r="BN117" s="186"/>
      <c r="BO117" s="44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6"/>
      <c r="CE117" s="56"/>
      <c r="CF117" s="58"/>
      <c r="CG117" s="56"/>
      <c r="CH117" s="58"/>
      <c r="CI117" s="58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</row>
    <row r="118" ht="15.0" customHeight="1">
      <c r="A118" s="176" t="s">
        <v>1249</v>
      </c>
      <c r="B118" s="178" t="s">
        <v>1250</v>
      </c>
      <c r="C118" s="72" t="s">
        <v>1251</v>
      </c>
      <c r="D118" s="74" t="s">
        <v>1252</v>
      </c>
      <c r="E118" s="69" t="s">
        <v>1253</v>
      </c>
      <c r="F118" s="71" t="s">
        <v>1254</v>
      </c>
      <c r="G118" s="73">
        <v>1957.0</v>
      </c>
      <c r="H118" s="75" t="s">
        <v>81</v>
      </c>
      <c r="I118" s="73">
        <v>2014.0</v>
      </c>
      <c r="J118" s="87">
        <f t="shared" ref="J118:J317" si="48">AJ118/AI118</f>
        <v>0.3908645982</v>
      </c>
      <c r="K118" s="89">
        <f t="shared" ref="K118:K317" si="49">AK118/AI118</f>
        <v>0.6091354018</v>
      </c>
      <c r="L118" s="42" t="str">
        <f t="shared" si="31"/>
        <v>R+</v>
      </c>
      <c r="M118" s="91">
        <f t="shared" si="32"/>
        <v>8.736181282</v>
      </c>
      <c r="N118" s="87">
        <f t="shared" si="6"/>
        <v>0.4349070934</v>
      </c>
      <c r="O118" s="89">
        <f t="shared" si="7"/>
        <v>0.5650929066</v>
      </c>
      <c r="P118" s="44" t="str">
        <f t="shared" si="33"/>
        <v>R+</v>
      </c>
      <c r="Q118" s="91">
        <f t="shared" si="34"/>
        <v>8.473809979</v>
      </c>
      <c r="R118" s="87">
        <f t="shared" si="8"/>
        <v>0.4468979171</v>
      </c>
      <c r="S118" s="89">
        <f t="shared" si="9"/>
        <v>0.5531020829</v>
      </c>
      <c r="T118" s="44" t="str">
        <f t="shared" si="35"/>
        <v>R+</v>
      </c>
      <c r="U118" s="91">
        <f t="shared" si="36"/>
        <v>8.998552585</v>
      </c>
      <c r="V118" s="87">
        <f t="shared" ref="V118:V317" si="50">AJ118/(AJ118+AK118)</f>
        <v>0.3908645982</v>
      </c>
      <c r="W118" s="124">
        <f t="shared" ref="W118:W317" si="51">AK118/(AJ118+AK118)</f>
        <v>0.6091354018</v>
      </c>
      <c r="X118" s="87">
        <f t="shared" si="12"/>
        <v>0.3702179662</v>
      </c>
      <c r="Y118" s="124">
        <f t="shared" si="13"/>
        <v>0.6297820338</v>
      </c>
      <c r="Z118" s="87">
        <f t="shared" si="14"/>
        <v>0.6366764796</v>
      </c>
      <c r="AA118" s="89">
        <f t="shared" si="15"/>
        <v>0.2807097703</v>
      </c>
      <c r="AB118" s="89">
        <f t="shared" si="16"/>
        <v>0.04936543648</v>
      </c>
      <c r="AC118" s="89">
        <f t="shared" si="17"/>
        <v>0.01753797452</v>
      </c>
      <c r="AD118" s="89">
        <f t="shared" si="18"/>
        <v>0.00299978986</v>
      </c>
      <c r="AE118" s="89">
        <f t="shared" si="19"/>
        <v>0.0127105492</v>
      </c>
      <c r="AF118" s="87"/>
      <c r="AG118" s="124"/>
      <c r="AH118" s="21">
        <v>115.0</v>
      </c>
      <c r="AI118" s="128">
        <f t="shared" si="20"/>
        <v>156512</v>
      </c>
      <c r="AJ118" s="182">
        <v>61175.0</v>
      </c>
      <c r="AK118" s="182">
        <v>95337.0</v>
      </c>
      <c r="AL118" s="197">
        <v>0.0</v>
      </c>
      <c r="AM118" s="128">
        <v>92399.0</v>
      </c>
      <c r="AN118" s="138">
        <v>157181.0</v>
      </c>
      <c r="AO118" s="128"/>
      <c r="AP118" s="138"/>
      <c r="AQ118" s="109">
        <f t="shared" si="21"/>
        <v>-8.736181282</v>
      </c>
      <c r="AR118" s="198">
        <v>260148.0</v>
      </c>
      <c r="AS118" s="182">
        <v>111949.0</v>
      </c>
      <c r="AT118" s="182">
        <v>145460.0</v>
      </c>
      <c r="AU118" s="132">
        <f t="shared" si="37"/>
        <v>-8.473809979</v>
      </c>
      <c r="AV118" s="128">
        <v>116029.0</v>
      </c>
      <c r="AW118" s="130">
        <v>143603.0</v>
      </c>
      <c r="AX118" s="132">
        <f t="shared" si="38"/>
        <v>-8.998552585</v>
      </c>
      <c r="AY118" s="42">
        <v>691918.0</v>
      </c>
      <c r="AZ118" s="44">
        <v>419688.0</v>
      </c>
      <c r="BA118" s="44">
        <v>205123.0</v>
      </c>
      <c r="BB118" s="44">
        <v>39664.0</v>
      </c>
      <c r="BC118" s="44">
        <v>11689.0</v>
      </c>
      <c r="BD118" s="44">
        <v>1980.0</v>
      </c>
      <c r="BE118" s="71">
        <v>13774.0</v>
      </c>
      <c r="BF118" s="42">
        <v>518703.0</v>
      </c>
      <c r="BG118" s="44">
        <v>330246.0</v>
      </c>
      <c r="BH118" s="44">
        <v>145605.0</v>
      </c>
      <c r="BI118" s="44">
        <v>25606.0</v>
      </c>
      <c r="BJ118" s="44">
        <v>9097.0</v>
      </c>
      <c r="BK118" s="44">
        <v>1556.0</v>
      </c>
      <c r="BL118" s="71">
        <v>6593.0</v>
      </c>
      <c r="BM118" s="186"/>
      <c r="BN118" s="186"/>
      <c r="BO118" s="44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6"/>
      <c r="CE118" s="56"/>
      <c r="CF118" s="58"/>
      <c r="CG118" s="56"/>
      <c r="CH118" s="58"/>
      <c r="CI118" s="58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</row>
    <row r="119" ht="15.0" customHeight="1">
      <c r="A119" s="139" t="s">
        <v>1255</v>
      </c>
      <c r="B119" s="140" t="s">
        <v>1256</v>
      </c>
      <c r="C119" s="65" t="s">
        <v>1257</v>
      </c>
      <c r="D119" s="67" t="s">
        <v>1258</v>
      </c>
      <c r="E119" s="69" t="s">
        <v>1259</v>
      </c>
      <c r="F119" s="71" t="s">
        <v>1260</v>
      </c>
      <c r="G119" s="73">
        <v>1947.0</v>
      </c>
      <c r="H119" s="75" t="s">
        <v>103</v>
      </c>
      <c r="I119" s="73">
        <v>1992.0</v>
      </c>
      <c r="J119" s="87">
        <f t="shared" si="48"/>
        <v>0.5915469613</v>
      </c>
      <c r="K119" s="89">
        <f t="shared" si="49"/>
        <v>0.4084530387</v>
      </c>
      <c r="L119" s="42" t="str">
        <f t="shared" si="31"/>
        <v>D+</v>
      </c>
      <c r="M119" s="180">
        <f t="shared" si="32"/>
        <v>5.737029779</v>
      </c>
      <c r="N119" s="87">
        <f t="shared" si="6"/>
        <v>0.5894885929</v>
      </c>
      <c r="O119" s="89">
        <f t="shared" si="7"/>
        <v>0.4105114071</v>
      </c>
      <c r="P119" s="44" t="str">
        <f t="shared" si="33"/>
        <v>D+</v>
      </c>
      <c r="Q119" s="180">
        <f t="shared" si="34"/>
        <v>6.984339969</v>
      </c>
      <c r="R119" s="87">
        <f t="shared" si="8"/>
        <v>0.5817806388</v>
      </c>
      <c r="S119" s="89">
        <f t="shared" si="9"/>
        <v>0.4182193612</v>
      </c>
      <c r="T119" s="44" t="str">
        <f t="shared" si="35"/>
        <v>D+</v>
      </c>
      <c r="U119" s="180">
        <f t="shared" si="36"/>
        <v>4.48971959</v>
      </c>
      <c r="V119" s="87">
        <f t="shared" si="50"/>
        <v>0.5915469613</v>
      </c>
      <c r="W119" s="124">
        <f t="shared" si="51"/>
        <v>0.4084530387</v>
      </c>
      <c r="X119" s="87">
        <f t="shared" si="12"/>
        <v>0.6378365032</v>
      </c>
      <c r="Y119" s="124">
        <f t="shared" si="13"/>
        <v>0.3621634968</v>
      </c>
      <c r="Z119" s="87">
        <f t="shared" si="14"/>
        <v>0.4500923175</v>
      </c>
      <c r="AA119" s="89">
        <f t="shared" si="15"/>
        <v>0.4864762651</v>
      </c>
      <c r="AB119" s="89">
        <f t="shared" si="16"/>
        <v>0.04033653212</v>
      </c>
      <c r="AC119" s="89">
        <f t="shared" si="17"/>
        <v>0.01131277007</v>
      </c>
      <c r="AD119" s="89">
        <f t="shared" si="18"/>
        <v>0.002558125102</v>
      </c>
      <c r="AE119" s="89">
        <f t="shared" si="19"/>
        <v>0.009223990132</v>
      </c>
      <c r="AF119" s="87"/>
      <c r="AG119" s="124"/>
      <c r="AH119" s="21">
        <v>116.0</v>
      </c>
      <c r="AI119" s="128">
        <f t="shared" si="20"/>
        <v>162900</v>
      </c>
      <c r="AJ119" s="182">
        <v>96363.0</v>
      </c>
      <c r="AK119" s="182">
        <v>66537.0</v>
      </c>
      <c r="AL119" s="197">
        <v>0.0</v>
      </c>
      <c r="AM119" s="128">
        <v>162751.0</v>
      </c>
      <c r="AN119" s="138">
        <v>92410.0</v>
      </c>
      <c r="AO119" s="128"/>
      <c r="AP119" s="138"/>
      <c r="AQ119" s="109">
        <f t="shared" si="21"/>
        <v>5.737029779</v>
      </c>
      <c r="AR119" s="198">
        <v>262837.0</v>
      </c>
      <c r="AS119" s="182">
        <v>153998.0</v>
      </c>
      <c r="AT119" s="182">
        <v>107242.0</v>
      </c>
      <c r="AU119" s="132">
        <f t="shared" si="37"/>
        <v>6.984339969</v>
      </c>
      <c r="AV119" s="128">
        <v>155809.0</v>
      </c>
      <c r="AW119" s="130">
        <v>112005.0</v>
      </c>
      <c r="AX119" s="132">
        <f t="shared" si="38"/>
        <v>4.48971959</v>
      </c>
      <c r="AY119" s="42">
        <v>690937.0</v>
      </c>
      <c r="AZ119" s="44">
        <v>288405.0</v>
      </c>
      <c r="BA119" s="44">
        <v>352193.0</v>
      </c>
      <c r="BB119" s="44">
        <v>31536.0</v>
      </c>
      <c r="BC119" s="44">
        <v>7553.0</v>
      </c>
      <c r="BD119" s="44">
        <v>1677.0</v>
      </c>
      <c r="BE119" s="71">
        <v>9573.0</v>
      </c>
      <c r="BF119" s="42">
        <v>515612.0</v>
      </c>
      <c r="BG119" s="44">
        <v>232073.0</v>
      </c>
      <c r="BH119" s="44">
        <v>250833.0</v>
      </c>
      <c r="BI119" s="44">
        <v>20798.0</v>
      </c>
      <c r="BJ119" s="44">
        <v>5833.0</v>
      </c>
      <c r="BK119" s="44">
        <v>1319.0</v>
      </c>
      <c r="BL119" s="71">
        <v>4756.0</v>
      </c>
      <c r="BM119" s="186"/>
      <c r="BN119" s="186"/>
      <c r="BO119" s="44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6"/>
      <c r="CE119" s="56"/>
      <c r="CF119" s="58"/>
      <c r="CG119" s="56"/>
      <c r="CH119" s="58"/>
      <c r="CI119" s="58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</row>
    <row r="120" ht="15.0" customHeight="1">
      <c r="A120" s="176" t="s">
        <v>1261</v>
      </c>
      <c r="B120" s="178" t="s">
        <v>1262</v>
      </c>
      <c r="C120" s="72" t="s">
        <v>1263</v>
      </c>
      <c r="D120" s="74" t="s">
        <v>1264</v>
      </c>
      <c r="E120" s="69" t="s">
        <v>1265</v>
      </c>
      <c r="F120" s="71" t="s">
        <v>1266</v>
      </c>
      <c r="G120" s="73">
        <v>1950.0</v>
      </c>
      <c r="H120" s="75" t="s">
        <v>129</v>
      </c>
      <c r="I120" s="73">
        <v>2004.0</v>
      </c>
      <c r="J120" s="78">
        <f t="shared" si="48"/>
        <v>0</v>
      </c>
      <c r="K120" s="82">
        <f t="shared" si="49"/>
        <v>1</v>
      </c>
      <c r="L120" s="42" t="str">
        <f t="shared" si="31"/>
        <v>R+</v>
      </c>
      <c r="M120" s="91">
        <f t="shared" si="32"/>
        <v>19.03045872</v>
      </c>
      <c r="N120" s="87">
        <f t="shared" si="6"/>
        <v>0.333812586</v>
      </c>
      <c r="O120" s="89">
        <f t="shared" si="7"/>
        <v>0.666187414</v>
      </c>
      <c r="P120" s="44" t="str">
        <f t="shared" si="33"/>
        <v>R+</v>
      </c>
      <c r="Q120" s="91">
        <f t="shared" si="34"/>
        <v>18.58326072</v>
      </c>
      <c r="R120" s="87">
        <f t="shared" si="8"/>
        <v>0.3421068756</v>
      </c>
      <c r="S120" s="89">
        <f t="shared" si="9"/>
        <v>0.6578931244</v>
      </c>
      <c r="T120" s="44" t="str">
        <f t="shared" si="35"/>
        <v>R+</v>
      </c>
      <c r="U120" s="91">
        <f t="shared" si="36"/>
        <v>19.47765673</v>
      </c>
      <c r="V120" s="78">
        <f t="shared" si="50"/>
        <v>0</v>
      </c>
      <c r="W120" s="80">
        <f t="shared" si="51"/>
        <v>1</v>
      </c>
      <c r="X120" s="78">
        <f t="shared" si="12"/>
        <v>0</v>
      </c>
      <c r="Y120" s="80">
        <f t="shared" si="13"/>
        <v>1</v>
      </c>
      <c r="Z120" s="87">
        <f t="shared" si="14"/>
        <v>0.7102255205</v>
      </c>
      <c r="AA120" s="89">
        <f t="shared" si="15"/>
        <v>0.2172227254</v>
      </c>
      <c r="AB120" s="89">
        <f t="shared" si="16"/>
        <v>0.04344182961</v>
      </c>
      <c r="AC120" s="89">
        <f t="shared" si="17"/>
        <v>0.01628123042</v>
      </c>
      <c r="AD120" s="89">
        <f t="shared" si="18"/>
        <v>0.002511817179</v>
      </c>
      <c r="AE120" s="89">
        <f t="shared" si="19"/>
        <v>0.01031687689</v>
      </c>
      <c r="AF120" s="78"/>
      <c r="AG120" s="80"/>
      <c r="AH120" s="21">
        <v>117.0</v>
      </c>
      <c r="AI120" s="128">
        <f t="shared" si="20"/>
        <v>156277</v>
      </c>
      <c r="AJ120" s="182">
        <v>0.0</v>
      </c>
      <c r="AK120" s="182">
        <v>156277.0</v>
      </c>
      <c r="AL120" s="197">
        <v>0.0</v>
      </c>
      <c r="AM120" s="128">
        <v>0.0</v>
      </c>
      <c r="AN120" s="138">
        <v>232380.0</v>
      </c>
      <c r="AO120" s="128"/>
      <c r="AP120" s="138"/>
      <c r="AQ120" s="109">
        <f t="shared" si="21"/>
        <v>-19.03045872</v>
      </c>
      <c r="AR120" s="198">
        <v>296218.0</v>
      </c>
      <c r="AS120" s="182">
        <v>97746.0</v>
      </c>
      <c r="AT120" s="182">
        <v>195071.0</v>
      </c>
      <c r="AU120" s="132">
        <f t="shared" si="37"/>
        <v>-18.58326072</v>
      </c>
      <c r="AV120" s="128">
        <v>100498.0</v>
      </c>
      <c r="AW120" s="130">
        <v>193264.0</v>
      </c>
      <c r="AX120" s="132">
        <f t="shared" si="38"/>
        <v>-19.47765673</v>
      </c>
      <c r="AY120" s="42">
        <v>697477.0</v>
      </c>
      <c r="AZ120" s="44">
        <v>477844.0</v>
      </c>
      <c r="BA120" s="44">
        <v>158870.0</v>
      </c>
      <c r="BB120" s="44">
        <v>35149.0</v>
      </c>
      <c r="BC120" s="44">
        <v>11679.0</v>
      </c>
      <c r="BD120" s="44">
        <v>1692.0</v>
      </c>
      <c r="BE120" s="71">
        <v>12243.0</v>
      </c>
      <c r="BF120" s="42">
        <v>515563.0</v>
      </c>
      <c r="BG120" s="44">
        <v>366166.0</v>
      </c>
      <c r="BH120" s="44">
        <v>111992.0</v>
      </c>
      <c r="BI120" s="44">
        <v>22397.0</v>
      </c>
      <c r="BJ120" s="44">
        <v>8394.0</v>
      </c>
      <c r="BK120" s="44">
        <v>1295.0</v>
      </c>
      <c r="BL120" s="71">
        <v>5319.0</v>
      </c>
      <c r="BM120" s="186"/>
      <c r="BN120" s="186"/>
      <c r="BO120" s="44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6"/>
      <c r="CE120" s="56"/>
      <c r="CF120" s="58"/>
      <c r="CG120" s="56"/>
      <c r="CH120" s="58"/>
      <c r="CI120" s="58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</row>
    <row r="121" ht="15.0" customHeight="1">
      <c r="A121" s="139" t="s">
        <v>1267</v>
      </c>
      <c r="B121" s="140" t="s">
        <v>1268</v>
      </c>
      <c r="C121" s="65" t="s">
        <v>1269</v>
      </c>
      <c r="D121" s="67" t="s">
        <v>851</v>
      </c>
      <c r="E121" s="69" t="s">
        <v>1270</v>
      </c>
      <c r="F121" s="71" t="s">
        <v>1271</v>
      </c>
      <c r="G121" s="73">
        <v>1954.0</v>
      </c>
      <c r="H121" s="75" t="s">
        <v>1272</v>
      </c>
      <c r="I121" s="73">
        <v>2006.0</v>
      </c>
      <c r="J121" s="78">
        <f t="shared" si="48"/>
        <v>1</v>
      </c>
      <c r="K121" s="82">
        <f t="shared" si="49"/>
        <v>0</v>
      </c>
      <c r="L121" s="42" t="str">
        <f t="shared" si="31"/>
        <v>D+</v>
      </c>
      <c r="M121" s="180">
        <f t="shared" si="32"/>
        <v>21.06700179</v>
      </c>
      <c r="N121" s="87">
        <f t="shared" si="6"/>
        <v>0.7420580744</v>
      </c>
      <c r="O121" s="89">
        <f t="shared" si="7"/>
        <v>0.2579419256</v>
      </c>
      <c r="P121" s="44" t="str">
        <f t="shared" si="33"/>
        <v>D+</v>
      </c>
      <c r="Q121" s="180">
        <f t="shared" si="34"/>
        <v>22.24128812</v>
      </c>
      <c r="R121" s="87">
        <f t="shared" si="8"/>
        <v>0.7358105974</v>
      </c>
      <c r="S121" s="89">
        <f t="shared" si="9"/>
        <v>0.2641894026</v>
      </c>
      <c r="T121" s="44" t="str">
        <f t="shared" si="35"/>
        <v>D+</v>
      </c>
      <c r="U121" s="180">
        <f t="shared" si="36"/>
        <v>19.89271545</v>
      </c>
      <c r="V121" s="78">
        <f t="shared" si="50"/>
        <v>1</v>
      </c>
      <c r="W121" s="80">
        <f t="shared" si="51"/>
        <v>0</v>
      </c>
      <c r="X121" s="87">
        <f t="shared" si="12"/>
        <v>0.7356799177</v>
      </c>
      <c r="Y121" s="124">
        <f t="shared" si="13"/>
        <v>0.2643200823</v>
      </c>
      <c r="Z121" s="87">
        <f t="shared" si="14"/>
        <v>0.3113732663</v>
      </c>
      <c r="AA121" s="89">
        <f t="shared" si="15"/>
        <v>0.5466086901</v>
      </c>
      <c r="AB121" s="89">
        <f t="shared" si="16"/>
        <v>0.0796767385</v>
      </c>
      <c r="AC121" s="89">
        <f t="shared" si="17"/>
        <v>0.04512489288</v>
      </c>
      <c r="AD121" s="89">
        <f t="shared" si="18"/>
        <v>0.001902355032</v>
      </c>
      <c r="AE121" s="89">
        <f t="shared" si="19"/>
        <v>0.01531405719</v>
      </c>
      <c r="AF121" s="87"/>
      <c r="AG121" s="124"/>
      <c r="AH121" s="21">
        <v>118.0</v>
      </c>
      <c r="AI121" s="128">
        <f t="shared" si="20"/>
        <v>161211</v>
      </c>
      <c r="AJ121" s="182">
        <v>161211.0</v>
      </c>
      <c r="AK121" s="182">
        <v>0.0</v>
      </c>
      <c r="AL121" s="197">
        <v>0.0</v>
      </c>
      <c r="AM121" s="128">
        <v>208861.0</v>
      </c>
      <c r="AN121" s="138">
        <v>75041.0</v>
      </c>
      <c r="AO121" s="128"/>
      <c r="AP121" s="138"/>
      <c r="AQ121" s="109">
        <f t="shared" si="21"/>
        <v>21.06700179</v>
      </c>
      <c r="AR121" s="198">
        <v>296933.0</v>
      </c>
      <c r="AS121" s="182">
        <v>218499.0</v>
      </c>
      <c r="AT121" s="182">
        <v>75951.0</v>
      </c>
      <c r="AU121" s="132">
        <f t="shared" si="37"/>
        <v>22.24128812</v>
      </c>
      <c r="AV121" s="128">
        <v>225977.0</v>
      </c>
      <c r="AW121" s="130">
        <v>81136.0</v>
      </c>
      <c r="AX121" s="132">
        <f t="shared" si="38"/>
        <v>19.89271545</v>
      </c>
      <c r="AY121" s="42">
        <v>692084.0</v>
      </c>
      <c r="AZ121" s="44">
        <v>190587.0</v>
      </c>
      <c r="BA121" s="44">
        <v>392460.0</v>
      </c>
      <c r="BB121" s="44">
        <v>63141.0</v>
      </c>
      <c r="BC121" s="44">
        <v>30367.0</v>
      </c>
      <c r="BD121" s="44">
        <v>1350.0</v>
      </c>
      <c r="BE121" s="71">
        <v>14179.0</v>
      </c>
      <c r="BF121" s="42">
        <v>504112.0</v>
      </c>
      <c r="BG121" s="44">
        <v>156967.0</v>
      </c>
      <c r="BH121" s="44">
        <v>275552.0</v>
      </c>
      <c r="BI121" s="44">
        <v>40166.0</v>
      </c>
      <c r="BJ121" s="44">
        <v>22748.0</v>
      </c>
      <c r="BK121" s="44">
        <v>959.0</v>
      </c>
      <c r="BL121" s="71">
        <v>7720.0</v>
      </c>
      <c r="BM121" s="186"/>
      <c r="BN121" s="186"/>
      <c r="BO121" s="44"/>
      <c r="BP121" s="58"/>
      <c r="BQ121" s="58"/>
      <c r="BR121" s="58"/>
      <c r="BS121" s="58"/>
      <c r="BT121" s="58"/>
      <c r="BU121" s="58"/>
      <c r="BV121" s="58"/>
      <c r="BW121" s="58"/>
      <c r="BX121" s="58"/>
      <c r="BY121" s="58"/>
      <c r="BZ121" s="58"/>
      <c r="CA121" s="58"/>
      <c r="CB121" s="58"/>
      <c r="CC121" s="58"/>
      <c r="CD121" s="56"/>
      <c r="CE121" s="56"/>
      <c r="CF121" s="58"/>
      <c r="CG121" s="56"/>
      <c r="CH121" s="58"/>
      <c r="CI121" s="58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</row>
    <row r="122" ht="15.0" customHeight="1">
      <c r="A122" s="176" t="s">
        <v>1273</v>
      </c>
      <c r="B122" s="178" t="s">
        <v>1274</v>
      </c>
      <c r="C122" s="65" t="s">
        <v>143</v>
      </c>
      <c r="D122" s="67" t="s">
        <v>1275</v>
      </c>
      <c r="E122" s="69" t="s">
        <v>1276</v>
      </c>
      <c r="F122" s="71" t="s">
        <v>1277</v>
      </c>
      <c r="G122" s="73">
        <v>1940.0</v>
      </c>
      <c r="H122" s="75" t="s">
        <v>103</v>
      </c>
      <c r="I122" s="73">
        <v>1986.0</v>
      </c>
      <c r="J122" s="78">
        <f t="shared" si="48"/>
        <v>1</v>
      </c>
      <c r="K122" s="82">
        <f t="shared" si="49"/>
        <v>0</v>
      </c>
      <c r="L122" s="42" t="str">
        <f t="shared" si="31"/>
        <v>D+</v>
      </c>
      <c r="M122" s="180">
        <f t="shared" si="32"/>
        <v>31.62443474</v>
      </c>
      <c r="N122" s="87">
        <f t="shared" si="6"/>
        <v>0.840172899</v>
      </c>
      <c r="O122" s="89">
        <f t="shared" si="7"/>
        <v>0.159827101</v>
      </c>
      <c r="P122" s="44" t="str">
        <f t="shared" si="33"/>
        <v>D+</v>
      </c>
      <c r="Q122" s="180">
        <f t="shared" si="34"/>
        <v>32.05277058</v>
      </c>
      <c r="R122" s="87">
        <f t="shared" si="8"/>
        <v>0.8488444318</v>
      </c>
      <c r="S122" s="89">
        <f t="shared" si="9"/>
        <v>0.1511555682</v>
      </c>
      <c r="T122" s="44" t="str">
        <f t="shared" si="35"/>
        <v>D+</v>
      </c>
      <c r="U122" s="180">
        <f t="shared" si="36"/>
        <v>31.19609889</v>
      </c>
      <c r="V122" s="78">
        <f t="shared" si="50"/>
        <v>1</v>
      </c>
      <c r="W122" s="80">
        <f t="shared" si="51"/>
        <v>0</v>
      </c>
      <c r="X122" s="87">
        <f t="shared" si="12"/>
        <v>0.8439306358</v>
      </c>
      <c r="Y122" s="124">
        <f t="shared" si="13"/>
        <v>0.1560693642</v>
      </c>
      <c r="Z122" s="87">
        <f t="shared" si="14"/>
        <v>0.3135964709</v>
      </c>
      <c r="AA122" s="89">
        <f t="shared" si="15"/>
        <v>0.5599448859</v>
      </c>
      <c r="AB122" s="89">
        <f t="shared" si="16"/>
        <v>0.06882036258</v>
      </c>
      <c r="AC122" s="89">
        <f t="shared" si="17"/>
        <v>0.04022253047</v>
      </c>
      <c r="AD122" s="89">
        <f t="shared" si="18"/>
        <v>0.001998255462</v>
      </c>
      <c r="AE122" s="89">
        <f t="shared" si="19"/>
        <v>0.01541749464</v>
      </c>
      <c r="AF122" s="87"/>
      <c r="AG122" s="124"/>
      <c r="AH122" s="21">
        <v>119.0</v>
      </c>
      <c r="AI122" s="128">
        <f t="shared" si="20"/>
        <v>170326</v>
      </c>
      <c r="AJ122" s="182">
        <v>170326.0</v>
      </c>
      <c r="AK122" s="182">
        <v>0.0</v>
      </c>
      <c r="AL122" s="197">
        <v>0.0</v>
      </c>
      <c r="AM122" s="128">
        <v>234330.0</v>
      </c>
      <c r="AN122" s="138">
        <v>43335.0</v>
      </c>
      <c r="AO122" s="128"/>
      <c r="AP122" s="138"/>
      <c r="AQ122" s="109">
        <f t="shared" si="21"/>
        <v>31.62443474</v>
      </c>
      <c r="AR122" s="198">
        <v>290359.0</v>
      </c>
      <c r="AS122" s="182">
        <v>241217.0</v>
      </c>
      <c r="AT122" s="182">
        <v>45887.0</v>
      </c>
      <c r="AU122" s="132">
        <f t="shared" si="37"/>
        <v>32.05277058</v>
      </c>
      <c r="AV122" s="128">
        <v>262388.0</v>
      </c>
      <c r="AW122" s="130">
        <v>46724.0</v>
      </c>
      <c r="AX122" s="132">
        <f t="shared" si="38"/>
        <v>31.19609889</v>
      </c>
      <c r="AY122" s="42">
        <v>689901.0</v>
      </c>
      <c r="AZ122" s="44">
        <v>192780.0</v>
      </c>
      <c r="BA122" s="44">
        <v>403808.0</v>
      </c>
      <c r="BB122" s="44">
        <v>54552.0</v>
      </c>
      <c r="BC122" s="44">
        <v>25155.0</v>
      </c>
      <c r="BD122" s="44">
        <v>1324.0</v>
      </c>
      <c r="BE122" s="71">
        <v>12282.0</v>
      </c>
      <c r="BF122" s="42">
        <v>539971.0</v>
      </c>
      <c r="BG122" s="44">
        <v>169333.0</v>
      </c>
      <c r="BH122" s="44">
        <v>302354.0</v>
      </c>
      <c r="BI122" s="44">
        <v>37161.0</v>
      </c>
      <c r="BJ122" s="44">
        <v>21719.0</v>
      </c>
      <c r="BK122" s="44">
        <v>1079.0</v>
      </c>
      <c r="BL122" s="71">
        <v>8325.0</v>
      </c>
      <c r="BM122" s="186"/>
      <c r="BN122" s="186"/>
      <c r="BO122" s="44"/>
      <c r="BP122" s="58"/>
      <c r="BQ122" s="58"/>
      <c r="BR122" s="58"/>
      <c r="BS122" s="58"/>
      <c r="BT122" s="58"/>
      <c r="BU122" s="58"/>
      <c r="BV122" s="58"/>
      <c r="BW122" s="58"/>
      <c r="BX122" s="58"/>
      <c r="BY122" s="58"/>
      <c r="BZ122" s="58"/>
      <c r="CA122" s="58"/>
      <c r="CB122" s="58"/>
      <c r="CC122" s="58"/>
      <c r="CD122" s="56"/>
      <c r="CE122" s="56"/>
      <c r="CF122" s="58"/>
      <c r="CG122" s="56"/>
      <c r="CH122" s="58"/>
      <c r="CI122" s="58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</row>
    <row r="123" ht="15.0" customHeight="1">
      <c r="A123" s="139" t="s">
        <v>1278</v>
      </c>
      <c r="B123" s="140" t="s">
        <v>1279</v>
      </c>
      <c r="C123" s="72" t="s">
        <v>159</v>
      </c>
      <c r="D123" s="74" t="s">
        <v>1280</v>
      </c>
      <c r="E123" s="69" t="s">
        <v>1281</v>
      </c>
      <c r="F123" s="71" t="s">
        <v>1282</v>
      </c>
      <c r="G123" s="73">
        <v>1954.0</v>
      </c>
      <c r="H123" s="75" t="s">
        <v>100</v>
      </c>
      <c r="I123" s="73">
        <v>2004.0</v>
      </c>
      <c r="J123" s="87">
        <f t="shared" si="48"/>
        <v>0.339594497</v>
      </c>
      <c r="K123" s="89">
        <f t="shared" si="49"/>
        <v>0.660405503</v>
      </c>
      <c r="L123" s="42" t="str">
        <f t="shared" si="31"/>
        <v>R+</v>
      </c>
      <c r="M123" s="91">
        <f t="shared" si="32"/>
        <v>13.54710134</v>
      </c>
      <c r="N123" s="87">
        <f t="shared" si="6"/>
        <v>0.3810730757</v>
      </c>
      <c r="O123" s="89">
        <f t="shared" si="7"/>
        <v>0.6189269243</v>
      </c>
      <c r="P123" s="44" t="str">
        <f t="shared" si="33"/>
        <v>R+</v>
      </c>
      <c r="Q123" s="91">
        <f t="shared" si="34"/>
        <v>13.85721175</v>
      </c>
      <c r="R123" s="87">
        <f t="shared" si="8"/>
        <v>0.4045135336</v>
      </c>
      <c r="S123" s="89">
        <f t="shared" si="9"/>
        <v>0.5954864664</v>
      </c>
      <c r="T123" s="44" t="str">
        <f t="shared" si="35"/>
        <v>R+</v>
      </c>
      <c r="U123" s="91">
        <f t="shared" si="36"/>
        <v>13.23699093</v>
      </c>
      <c r="V123" s="87">
        <f t="shared" si="50"/>
        <v>0.339594497</v>
      </c>
      <c r="W123" s="124">
        <f t="shared" si="51"/>
        <v>0.660405503</v>
      </c>
      <c r="X123" s="87">
        <f t="shared" si="12"/>
        <v>0.3549419455</v>
      </c>
      <c r="Y123" s="124">
        <f t="shared" si="13"/>
        <v>0.6450580545</v>
      </c>
      <c r="Z123" s="87">
        <f t="shared" si="14"/>
        <v>0.6491051938</v>
      </c>
      <c r="AA123" s="89">
        <f t="shared" si="15"/>
        <v>0.1207666195</v>
      </c>
      <c r="AB123" s="89">
        <f t="shared" si="16"/>
        <v>0.1199492254</v>
      </c>
      <c r="AC123" s="89">
        <f t="shared" si="17"/>
        <v>0.0921366683</v>
      </c>
      <c r="AD123" s="89">
        <f t="shared" si="18"/>
        <v>0.001488618989</v>
      </c>
      <c r="AE123" s="89">
        <f t="shared" si="19"/>
        <v>0.01655367395</v>
      </c>
      <c r="AF123" s="87"/>
      <c r="AG123" s="124"/>
      <c r="AH123" s="21">
        <v>120.0</v>
      </c>
      <c r="AI123" s="128">
        <f t="shared" si="20"/>
        <v>210504</v>
      </c>
      <c r="AJ123" s="182">
        <v>71486.0</v>
      </c>
      <c r="AK123" s="182">
        <v>139018.0</v>
      </c>
      <c r="AL123" s="197">
        <v>0.0</v>
      </c>
      <c r="AM123" s="128">
        <v>104365.0</v>
      </c>
      <c r="AN123" s="138">
        <v>189669.0</v>
      </c>
      <c r="AO123" s="128"/>
      <c r="AP123" s="138"/>
      <c r="AQ123" s="109">
        <f t="shared" si="21"/>
        <v>-13.54710134</v>
      </c>
      <c r="AR123" s="198">
        <v>307096.0</v>
      </c>
      <c r="AS123" s="182">
        <v>115017.0</v>
      </c>
      <c r="AT123" s="182">
        <v>186807.0</v>
      </c>
      <c r="AU123" s="132">
        <f t="shared" si="37"/>
        <v>-13.85721175</v>
      </c>
      <c r="AV123" s="128">
        <v>120560.0</v>
      </c>
      <c r="AW123" s="130">
        <v>177477.0</v>
      </c>
      <c r="AX123" s="132">
        <f t="shared" si="38"/>
        <v>-13.23699093</v>
      </c>
      <c r="AY123" s="42">
        <v>692704.0</v>
      </c>
      <c r="AZ123" s="44">
        <v>433874.0</v>
      </c>
      <c r="BA123" s="44">
        <v>84022.0</v>
      </c>
      <c r="BB123" s="44">
        <v>92523.0</v>
      </c>
      <c r="BC123" s="44">
        <v>65757.0</v>
      </c>
      <c r="BD123" s="44">
        <v>1088.0</v>
      </c>
      <c r="BE123" s="71">
        <v>15440.0</v>
      </c>
      <c r="BF123" s="42">
        <v>519945.0</v>
      </c>
      <c r="BG123" s="44">
        <v>337499.0</v>
      </c>
      <c r="BH123" s="44">
        <v>62792.0</v>
      </c>
      <c r="BI123" s="44">
        <v>62367.0</v>
      </c>
      <c r="BJ123" s="44">
        <v>47906.0</v>
      </c>
      <c r="BK123" s="44">
        <v>774.0</v>
      </c>
      <c r="BL123" s="71">
        <v>8607.0</v>
      </c>
      <c r="BM123" s="186"/>
      <c r="BN123" s="186"/>
      <c r="BO123" s="44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6"/>
      <c r="CE123" s="56"/>
      <c r="CF123" s="58"/>
      <c r="CG123" s="56"/>
      <c r="CH123" s="58"/>
      <c r="CI123" s="58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</row>
    <row r="124" ht="15.0" customHeight="1">
      <c r="A124" s="176" t="s">
        <v>1283</v>
      </c>
      <c r="B124" s="178" t="s">
        <v>1284</v>
      </c>
      <c r="C124" s="72" t="s">
        <v>657</v>
      </c>
      <c r="D124" s="74" t="s">
        <v>1285</v>
      </c>
      <c r="E124" s="69" t="s">
        <v>1286</v>
      </c>
      <c r="F124" s="71" t="s">
        <v>1287</v>
      </c>
      <c r="G124" s="73">
        <v>1970.0</v>
      </c>
      <c r="H124" s="75" t="s">
        <v>81</v>
      </c>
      <c r="I124" s="73">
        <v>2010.0</v>
      </c>
      <c r="J124" s="87">
        <f t="shared" si="48"/>
        <v>0.3461297065</v>
      </c>
      <c r="K124" s="89">
        <f t="shared" si="49"/>
        <v>0.6538702935</v>
      </c>
      <c r="L124" s="42" t="str">
        <f t="shared" si="31"/>
        <v>R+</v>
      </c>
      <c r="M124" s="91">
        <f t="shared" si="32"/>
        <v>13.66812643</v>
      </c>
      <c r="N124" s="87">
        <f t="shared" si="6"/>
        <v>0.3888326748</v>
      </c>
      <c r="O124" s="89">
        <f t="shared" si="7"/>
        <v>0.6111673252</v>
      </c>
      <c r="P124" s="44" t="str">
        <f t="shared" si="33"/>
        <v>R+</v>
      </c>
      <c r="Q124" s="91">
        <f t="shared" si="34"/>
        <v>13.08125184</v>
      </c>
      <c r="R124" s="87">
        <f t="shared" si="8"/>
        <v>0.3943334327</v>
      </c>
      <c r="S124" s="89">
        <f t="shared" si="9"/>
        <v>0.6056665673</v>
      </c>
      <c r="T124" s="44" t="str">
        <f t="shared" si="35"/>
        <v>R+</v>
      </c>
      <c r="U124" s="91">
        <f t="shared" si="36"/>
        <v>14.25500102</v>
      </c>
      <c r="V124" s="87">
        <f t="shared" si="50"/>
        <v>0.3461297065</v>
      </c>
      <c r="W124" s="124">
        <f t="shared" si="51"/>
        <v>0.6538702935</v>
      </c>
      <c r="X124" s="87">
        <f t="shared" si="12"/>
        <v>0.3783810589</v>
      </c>
      <c r="Y124" s="124">
        <f t="shared" si="13"/>
        <v>0.6216189411</v>
      </c>
      <c r="Z124" s="87">
        <f t="shared" si="14"/>
        <v>0.5285797805</v>
      </c>
      <c r="AA124" s="89">
        <f t="shared" si="15"/>
        <v>0.1670121343</v>
      </c>
      <c r="AB124" s="89">
        <f t="shared" si="16"/>
        <v>0.1692443867</v>
      </c>
      <c r="AC124" s="89">
        <f t="shared" si="17"/>
        <v>0.1184402034</v>
      </c>
      <c r="AD124" s="89">
        <f t="shared" si="18"/>
        <v>0.001845900996</v>
      </c>
      <c r="AE124" s="89">
        <f t="shared" si="19"/>
        <v>0.01487759407</v>
      </c>
      <c r="AF124" s="87"/>
      <c r="AG124" s="124"/>
      <c r="AH124" s="21">
        <v>121.0</v>
      </c>
      <c r="AI124" s="128">
        <f t="shared" si="20"/>
        <v>173669</v>
      </c>
      <c r="AJ124" s="182">
        <v>60112.0</v>
      </c>
      <c r="AK124" s="182">
        <v>113557.0</v>
      </c>
      <c r="AL124" s="197">
        <v>0.0</v>
      </c>
      <c r="AM124" s="128">
        <v>95377.0</v>
      </c>
      <c r="AN124" s="138">
        <v>156689.0</v>
      </c>
      <c r="AO124" s="128"/>
      <c r="AP124" s="138"/>
      <c r="AQ124" s="109">
        <f t="shared" si="21"/>
        <v>-13.66812643</v>
      </c>
      <c r="AR124" s="198">
        <v>263742.0</v>
      </c>
      <c r="AS124" s="182">
        <v>101065.0</v>
      </c>
      <c r="AT124" s="182">
        <v>158854.0</v>
      </c>
      <c r="AU124" s="132">
        <f t="shared" si="37"/>
        <v>-13.08125184</v>
      </c>
      <c r="AV124" s="128">
        <v>99165.0</v>
      </c>
      <c r="AW124" s="130">
        <v>152310.0</v>
      </c>
      <c r="AX124" s="132">
        <f t="shared" si="38"/>
        <v>-14.25500102</v>
      </c>
      <c r="AY124" s="42">
        <v>691120.0</v>
      </c>
      <c r="AZ124" s="44">
        <v>342977.0</v>
      </c>
      <c r="BA124" s="44">
        <v>121398.0</v>
      </c>
      <c r="BB124" s="44">
        <v>131041.0</v>
      </c>
      <c r="BC124" s="44">
        <v>79630.0</v>
      </c>
      <c r="BD124" s="44">
        <v>1277.0</v>
      </c>
      <c r="BE124" s="71">
        <v>14797.0</v>
      </c>
      <c r="BF124" s="42">
        <v>489192.0</v>
      </c>
      <c r="BG124" s="44">
        <v>258577.0</v>
      </c>
      <c r="BH124" s="44">
        <v>81701.0</v>
      </c>
      <c r="BI124" s="44">
        <v>82793.0</v>
      </c>
      <c r="BJ124" s="44">
        <v>57940.0</v>
      </c>
      <c r="BK124" s="44">
        <v>903.0</v>
      </c>
      <c r="BL124" s="71">
        <v>7278.0</v>
      </c>
      <c r="BM124" s="186"/>
      <c r="BN124" s="186"/>
      <c r="BO124" s="44"/>
      <c r="BP124" s="58"/>
      <c r="BQ124" s="58"/>
      <c r="BR124" s="58"/>
      <c r="BS124" s="58"/>
      <c r="BT124" s="58"/>
      <c r="BU124" s="58"/>
      <c r="BV124" s="58"/>
      <c r="BW124" s="58"/>
      <c r="BX124" s="58"/>
      <c r="BY124" s="58"/>
      <c r="BZ124" s="58"/>
      <c r="CA124" s="58"/>
      <c r="CB124" s="58"/>
      <c r="CC124" s="58"/>
      <c r="CD124" s="56"/>
      <c r="CE124" s="56"/>
      <c r="CF124" s="58"/>
      <c r="CG124" s="56"/>
      <c r="CH124" s="58"/>
      <c r="CI124" s="58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</row>
    <row r="125" ht="15.0" customHeight="1">
      <c r="A125" s="139" t="s">
        <v>1288</v>
      </c>
      <c r="B125" s="140" t="s">
        <v>1289</v>
      </c>
      <c r="C125" s="72" t="s">
        <v>1290</v>
      </c>
      <c r="D125" s="74" t="s">
        <v>731</v>
      </c>
      <c r="E125" s="69" t="s">
        <v>1291</v>
      </c>
      <c r="F125" s="71" t="s">
        <v>1292</v>
      </c>
      <c r="G125" s="73">
        <v>1969.0</v>
      </c>
      <c r="H125" s="75" t="s">
        <v>129</v>
      </c>
      <c r="I125" s="73">
        <v>2010.0</v>
      </c>
      <c r="J125" s="78">
        <f t="shared" si="48"/>
        <v>0</v>
      </c>
      <c r="K125" s="82">
        <f t="shared" si="49"/>
        <v>1</v>
      </c>
      <c r="L125" s="42" t="str">
        <f t="shared" si="31"/>
        <v>R+</v>
      </c>
      <c r="M125" s="91">
        <f t="shared" si="32"/>
        <v>14.89576195</v>
      </c>
      <c r="N125" s="87">
        <f t="shared" si="6"/>
        <v>0.3781588482</v>
      </c>
      <c r="O125" s="89">
        <f t="shared" si="7"/>
        <v>0.6218411518</v>
      </c>
      <c r="P125" s="44" t="str">
        <f t="shared" si="33"/>
        <v>R+</v>
      </c>
      <c r="Q125" s="91">
        <f t="shared" si="34"/>
        <v>14.1486345</v>
      </c>
      <c r="R125" s="87">
        <f t="shared" si="8"/>
        <v>0.3804545489</v>
      </c>
      <c r="S125" s="89">
        <f t="shared" si="9"/>
        <v>0.6195454511</v>
      </c>
      <c r="T125" s="44" t="str">
        <f t="shared" si="35"/>
        <v>R+</v>
      </c>
      <c r="U125" s="91">
        <f t="shared" si="36"/>
        <v>15.6428894</v>
      </c>
      <c r="V125" s="78">
        <f t="shared" si="50"/>
        <v>0</v>
      </c>
      <c r="W125" s="80">
        <f t="shared" si="51"/>
        <v>1</v>
      </c>
      <c r="X125" s="78">
        <f t="shared" si="12"/>
        <v>0</v>
      </c>
      <c r="Y125" s="80">
        <f t="shared" si="13"/>
        <v>1</v>
      </c>
      <c r="Z125" s="87">
        <f t="shared" si="14"/>
        <v>0.6463174082</v>
      </c>
      <c r="AA125" s="89">
        <f t="shared" si="15"/>
        <v>0.2796385703</v>
      </c>
      <c r="AB125" s="89">
        <f t="shared" si="16"/>
        <v>0.04864270659</v>
      </c>
      <c r="AC125" s="89">
        <f t="shared" si="17"/>
        <v>0.01363572258</v>
      </c>
      <c r="AD125" s="89">
        <f t="shared" si="18"/>
        <v>0.002565633265</v>
      </c>
      <c r="AE125" s="89">
        <f t="shared" si="19"/>
        <v>0.009199959043</v>
      </c>
      <c r="AF125" s="78"/>
      <c r="AG125" s="80"/>
      <c r="AH125" s="21">
        <v>122.0</v>
      </c>
      <c r="AI125" s="128">
        <f t="shared" si="20"/>
        <v>129938</v>
      </c>
      <c r="AJ125" s="182">
        <v>0.0</v>
      </c>
      <c r="AK125" s="182">
        <v>129938.0</v>
      </c>
      <c r="AL125" s="197">
        <v>0.0</v>
      </c>
      <c r="AM125" s="128">
        <v>0.0</v>
      </c>
      <c r="AN125" s="138">
        <v>197789.0</v>
      </c>
      <c r="AO125" s="128"/>
      <c r="AP125" s="138"/>
      <c r="AQ125" s="109">
        <f t="shared" si="21"/>
        <v>-14.89576195</v>
      </c>
      <c r="AR125" s="198">
        <v>265963.0</v>
      </c>
      <c r="AS125" s="182">
        <v>99677.0</v>
      </c>
      <c r="AT125" s="182">
        <v>163908.0</v>
      </c>
      <c r="AU125" s="132">
        <f t="shared" si="37"/>
        <v>-14.1486345</v>
      </c>
      <c r="AV125" s="128">
        <v>100004.0</v>
      </c>
      <c r="AW125" s="130">
        <v>162850.0</v>
      </c>
      <c r="AX125" s="132">
        <f t="shared" si="38"/>
        <v>-15.6428894</v>
      </c>
      <c r="AY125" s="42">
        <v>691161.0</v>
      </c>
      <c r="AZ125" s="44">
        <v>427469.0</v>
      </c>
      <c r="BA125" s="44">
        <v>203187.0</v>
      </c>
      <c r="BB125" s="44">
        <v>39682.0</v>
      </c>
      <c r="BC125" s="44">
        <v>9300.0</v>
      </c>
      <c r="BD125" s="44">
        <v>1684.0</v>
      </c>
      <c r="BE125" s="71">
        <v>9839.0</v>
      </c>
      <c r="BF125" s="42">
        <v>517611.0</v>
      </c>
      <c r="BG125" s="44">
        <v>334541.0</v>
      </c>
      <c r="BH125" s="44">
        <v>144744.0</v>
      </c>
      <c r="BI125" s="44">
        <v>25178.0</v>
      </c>
      <c r="BJ125" s="44">
        <v>7058.0</v>
      </c>
      <c r="BK125" s="44">
        <v>1328.0</v>
      </c>
      <c r="BL125" s="71">
        <v>4762.0</v>
      </c>
      <c r="BM125" s="186"/>
      <c r="BN125" s="186"/>
      <c r="BO125" s="44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6"/>
      <c r="CE125" s="56"/>
      <c r="CF125" s="58"/>
      <c r="CG125" s="56"/>
      <c r="CH125" s="58"/>
      <c r="CI125" s="58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</row>
    <row r="126" ht="15.0" customHeight="1">
      <c r="A126" s="176" t="s">
        <v>1293</v>
      </c>
      <c r="B126" s="178" t="s">
        <v>1294</v>
      </c>
      <c r="C126" s="72" t="s">
        <v>502</v>
      </c>
      <c r="D126" s="74" t="s">
        <v>415</v>
      </c>
      <c r="E126" s="69" t="s">
        <v>1295</v>
      </c>
      <c r="F126" s="71" t="s">
        <v>1296</v>
      </c>
      <c r="G126" s="73">
        <v>1966.0</v>
      </c>
      <c r="H126" s="75" t="s">
        <v>129</v>
      </c>
      <c r="I126" s="73">
        <v>2012.0</v>
      </c>
      <c r="J126" s="87">
        <f t="shared" si="48"/>
        <v>0.1932536855</v>
      </c>
      <c r="K126" s="89">
        <f t="shared" si="49"/>
        <v>0.8067463145</v>
      </c>
      <c r="L126" s="42" t="str">
        <f t="shared" si="31"/>
        <v>R+</v>
      </c>
      <c r="M126" s="91">
        <f t="shared" si="32"/>
        <v>30.17410195</v>
      </c>
      <c r="N126" s="87">
        <f t="shared" si="6"/>
        <v>0.20767815</v>
      </c>
      <c r="O126" s="89">
        <f t="shared" si="7"/>
        <v>0.79232185</v>
      </c>
      <c r="P126" s="44" t="str">
        <f t="shared" si="33"/>
        <v>R+</v>
      </c>
      <c r="Q126" s="91">
        <f t="shared" si="34"/>
        <v>31.19670431</v>
      </c>
      <c r="R126" s="87">
        <f t="shared" si="8"/>
        <v>0.2453684471</v>
      </c>
      <c r="S126" s="89">
        <f t="shared" si="9"/>
        <v>0.7546315529</v>
      </c>
      <c r="T126" s="44" t="str">
        <f t="shared" si="35"/>
        <v>R+</v>
      </c>
      <c r="U126" s="91">
        <f t="shared" si="36"/>
        <v>29.15149958</v>
      </c>
      <c r="V126" s="87">
        <f t="shared" si="50"/>
        <v>0.1932536855</v>
      </c>
      <c r="W126" s="124">
        <f t="shared" si="51"/>
        <v>0.8067463145</v>
      </c>
      <c r="X126" s="87">
        <f t="shared" si="12"/>
        <v>0.238156992</v>
      </c>
      <c r="Y126" s="124">
        <f t="shared" si="13"/>
        <v>0.761843008</v>
      </c>
      <c r="Z126" s="87">
        <f t="shared" si="14"/>
        <v>0.8260777959</v>
      </c>
      <c r="AA126" s="89">
        <f t="shared" si="15"/>
        <v>0.06291899388</v>
      </c>
      <c r="AB126" s="89">
        <f t="shared" si="16"/>
        <v>0.08969246328</v>
      </c>
      <c r="AC126" s="89">
        <f t="shared" si="17"/>
        <v>0.01064579646</v>
      </c>
      <c r="AD126" s="89">
        <f t="shared" si="18"/>
        <v>0.002491936164</v>
      </c>
      <c r="AE126" s="89">
        <f t="shared" si="19"/>
        <v>0.008173014304</v>
      </c>
      <c r="AF126" s="87"/>
      <c r="AG126" s="124"/>
      <c r="AH126" s="21">
        <v>123.0</v>
      </c>
      <c r="AI126" s="128">
        <f t="shared" si="20"/>
        <v>181047</v>
      </c>
      <c r="AJ126" s="182">
        <v>34988.0</v>
      </c>
      <c r="AK126" s="182">
        <v>146059.0</v>
      </c>
      <c r="AL126" s="197">
        <v>0.0</v>
      </c>
      <c r="AM126" s="128">
        <v>60052.0</v>
      </c>
      <c r="AN126" s="138">
        <v>192101.0</v>
      </c>
      <c r="AO126" s="128"/>
      <c r="AP126" s="138"/>
      <c r="AQ126" s="109">
        <f t="shared" si="21"/>
        <v>-30.17410195</v>
      </c>
      <c r="AR126" s="198">
        <v>265551.0</v>
      </c>
      <c r="AS126" s="182">
        <v>54388.0</v>
      </c>
      <c r="AT126" s="182">
        <v>207498.0</v>
      </c>
      <c r="AU126" s="132">
        <f t="shared" si="37"/>
        <v>-31.19670431</v>
      </c>
      <c r="AV126" s="128">
        <v>64381.0</v>
      </c>
      <c r="AW126" s="130">
        <v>198004.0</v>
      </c>
      <c r="AX126" s="132">
        <f t="shared" si="38"/>
        <v>-29.15149958</v>
      </c>
      <c r="AY126" s="42">
        <v>693832.0</v>
      </c>
      <c r="AZ126" s="44">
        <v>550911.0</v>
      </c>
      <c r="BA126" s="44">
        <v>45124.0</v>
      </c>
      <c r="BB126" s="44">
        <v>79806.0</v>
      </c>
      <c r="BC126" s="44">
        <v>7866.0</v>
      </c>
      <c r="BD126" s="44">
        <v>1660.0</v>
      </c>
      <c r="BE126" s="71">
        <v>8465.0</v>
      </c>
      <c r="BF126" s="42">
        <v>522084.0</v>
      </c>
      <c r="BG126" s="44">
        <v>431282.0</v>
      </c>
      <c r="BH126" s="44">
        <v>32849.0</v>
      </c>
      <c r="BI126" s="44">
        <v>46827.0</v>
      </c>
      <c r="BJ126" s="44">
        <v>5558.0</v>
      </c>
      <c r="BK126" s="44">
        <v>1301.0</v>
      </c>
      <c r="BL126" s="71">
        <v>4267.0</v>
      </c>
      <c r="BM126" s="186"/>
      <c r="BN126" s="186"/>
      <c r="BO126" s="44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6"/>
      <c r="CE126" s="56"/>
      <c r="CF126" s="58"/>
      <c r="CG126" s="56"/>
      <c r="CH126" s="58"/>
      <c r="CI126" s="58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</row>
    <row r="127" ht="15.0" customHeight="1">
      <c r="A127" s="139" t="s">
        <v>1297</v>
      </c>
      <c r="B127" s="140" t="s">
        <v>1298</v>
      </c>
      <c r="C127" s="72" t="s">
        <v>1299</v>
      </c>
      <c r="D127" s="74" t="s">
        <v>1300</v>
      </c>
      <c r="E127" s="69" t="s">
        <v>1301</v>
      </c>
      <c r="F127" s="281" t="s">
        <v>1302</v>
      </c>
      <c r="G127" s="73">
        <v>1960.0</v>
      </c>
      <c r="H127" s="75" t="s">
        <v>129</v>
      </c>
      <c r="I127" s="73">
        <v>2014.0</v>
      </c>
      <c r="J127" s="87">
        <f t="shared" si="48"/>
        <v>0.3347770765</v>
      </c>
      <c r="K127" s="89">
        <f t="shared" si="49"/>
        <v>0.6652229235</v>
      </c>
      <c r="L127" s="42" t="str">
        <f t="shared" si="31"/>
        <v>R+</v>
      </c>
      <c r="M127" s="91">
        <f t="shared" si="32"/>
        <v>14.89678097</v>
      </c>
      <c r="N127" s="87">
        <f t="shared" si="6"/>
        <v>0.3675802458</v>
      </c>
      <c r="O127" s="89">
        <f t="shared" si="7"/>
        <v>0.6324197542</v>
      </c>
      <c r="P127" s="44" t="str">
        <f t="shared" si="33"/>
        <v>R+</v>
      </c>
      <c r="Q127" s="91">
        <f t="shared" si="34"/>
        <v>15.20649474</v>
      </c>
      <c r="R127" s="87">
        <f t="shared" si="8"/>
        <v>0.3910127709</v>
      </c>
      <c r="S127" s="89">
        <f t="shared" si="9"/>
        <v>0.6089872291</v>
      </c>
      <c r="T127" s="44" t="str">
        <f t="shared" si="35"/>
        <v>R+</v>
      </c>
      <c r="U127" s="91">
        <f t="shared" si="36"/>
        <v>14.5870672</v>
      </c>
      <c r="V127" s="87">
        <f t="shared" si="50"/>
        <v>0.3347770765</v>
      </c>
      <c r="W127" s="124">
        <f t="shared" si="51"/>
        <v>0.6652229235</v>
      </c>
      <c r="X127" s="78">
        <f t="shared" si="12"/>
        <v>0</v>
      </c>
      <c r="Y127" s="80">
        <f t="shared" si="13"/>
        <v>1</v>
      </c>
      <c r="Z127" s="87">
        <f t="shared" si="14"/>
        <v>0.6918460819</v>
      </c>
      <c r="AA127" s="89">
        <f t="shared" si="15"/>
        <v>0.236462278</v>
      </c>
      <c r="AB127" s="89">
        <f t="shared" si="16"/>
        <v>0.03969242558</v>
      </c>
      <c r="AC127" s="89">
        <f t="shared" si="17"/>
        <v>0.02039201492</v>
      </c>
      <c r="AD127" s="89">
        <f t="shared" si="18"/>
        <v>0.001917527083</v>
      </c>
      <c r="AE127" s="89">
        <f t="shared" si="19"/>
        <v>0.009689672499</v>
      </c>
      <c r="AF127" s="78"/>
      <c r="AG127" s="80"/>
      <c r="AH127" s="21">
        <v>124.0</v>
      </c>
      <c r="AI127" s="128">
        <f t="shared" si="20"/>
        <v>196480</v>
      </c>
      <c r="AJ127" s="182">
        <v>65777.0</v>
      </c>
      <c r="AK127" s="182">
        <v>130703.0</v>
      </c>
      <c r="AL127" s="197">
        <v>0.0</v>
      </c>
      <c r="AM127" s="128">
        <v>0.0</v>
      </c>
      <c r="AN127" s="138">
        <v>211065.0</v>
      </c>
      <c r="AO127" s="128"/>
      <c r="AP127" s="138"/>
      <c r="AQ127" s="109">
        <f t="shared" si="21"/>
        <v>-14.89678097</v>
      </c>
      <c r="AR127" s="198">
        <v>294851.0</v>
      </c>
      <c r="AS127" s="182">
        <v>107039.0</v>
      </c>
      <c r="AT127" s="182">
        <v>184160.0</v>
      </c>
      <c r="AU127" s="132">
        <f t="shared" si="37"/>
        <v>-15.20649474</v>
      </c>
      <c r="AV127" s="128">
        <v>113346.0</v>
      </c>
      <c r="AW127" s="130">
        <v>176532.0</v>
      </c>
      <c r="AX127" s="132">
        <f t="shared" si="38"/>
        <v>-14.5870672</v>
      </c>
      <c r="AY127" s="42">
        <v>689234.0</v>
      </c>
      <c r="AZ127" s="44">
        <v>460154.0</v>
      </c>
      <c r="BA127" s="44">
        <v>170940.0</v>
      </c>
      <c r="BB127" s="44">
        <v>32508.0</v>
      </c>
      <c r="BC127" s="44">
        <v>13979.0</v>
      </c>
      <c r="BD127" s="44">
        <v>1312.0</v>
      </c>
      <c r="BE127" s="71">
        <v>10341.0</v>
      </c>
      <c r="BF127" s="42">
        <v>519419.0</v>
      </c>
      <c r="BG127" s="44">
        <v>359358.0</v>
      </c>
      <c r="BH127" s="44">
        <v>122823.0</v>
      </c>
      <c r="BI127" s="44">
        <v>20617.0</v>
      </c>
      <c r="BJ127" s="44">
        <v>10592.0</v>
      </c>
      <c r="BK127" s="44">
        <v>996.0</v>
      </c>
      <c r="BL127" s="71">
        <v>5033.0</v>
      </c>
      <c r="BM127" s="186"/>
      <c r="BN127" s="186"/>
      <c r="BO127" s="44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6"/>
      <c r="CE127" s="56"/>
      <c r="CF127" s="58"/>
      <c r="CG127" s="56"/>
      <c r="CH127" s="58"/>
      <c r="CI127" s="58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</row>
    <row r="128" ht="15.0" customHeight="1">
      <c r="A128" s="176" t="s">
        <v>1303</v>
      </c>
      <c r="B128" s="178" t="s">
        <v>1304</v>
      </c>
      <c r="C128" s="72" t="s">
        <v>1305</v>
      </c>
      <c r="D128" s="74" t="s">
        <v>1306</v>
      </c>
      <c r="E128" s="69" t="s">
        <v>1307</v>
      </c>
      <c r="F128" s="71" t="s">
        <v>1308</v>
      </c>
      <c r="G128" s="73">
        <v>1963.0</v>
      </c>
      <c r="H128" s="75" t="s">
        <v>103</v>
      </c>
      <c r="I128" s="73">
        <v>2014.0</v>
      </c>
      <c r="J128" s="78">
        <f t="shared" si="48"/>
        <v>0</v>
      </c>
      <c r="K128" s="82">
        <f t="shared" si="49"/>
        <v>1</v>
      </c>
      <c r="L128" s="42" t="str">
        <f t="shared" si="31"/>
        <v>R+</v>
      </c>
      <c r="M128" s="91">
        <f t="shared" si="32"/>
        <v>19.33043366</v>
      </c>
      <c r="N128" s="87">
        <f t="shared" si="6"/>
        <v>0.3196597859</v>
      </c>
      <c r="O128" s="89">
        <f t="shared" si="7"/>
        <v>0.6803402141</v>
      </c>
      <c r="P128" s="44" t="str">
        <f t="shared" si="33"/>
        <v>R+</v>
      </c>
      <c r="Q128" s="91">
        <f t="shared" si="34"/>
        <v>19.99854073</v>
      </c>
      <c r="R128" s="87">
        <f t="shared" si="8"/>
        <v>0.3502601769</v>
      </c>
      <c r="S128" s="89">
        <f t="shared" si="9"/>
        <v>0.6497398231</v>
      </c>
      <c r="T128" s="44" t="str">
        <f t="shared" si="35"/>
        <v>R+</v>
      </c>
      <c r="U128" s="91">
        <f t="shared" si="36"/>
        <v>18.6623266</v>
      </c>
      <c r="V128" s="78">
        <f t="shared" si="50"/>
        <v>0</v>
      </c>
      <c r="W128" s="80">
        <f t="shared" si="51"/>
        <v>1</v>
      </c>
      <c r="X128" s="87">
        <f t="shared" si="12"/>
        <v>0.3144670943</v>
      </c>
      <c r="Y128" s="124">
        <f t="shared" si="13"/>
        <v>0.6855329057</v>
      </c>
      <c r="Z128" s="87">
        <f t="shared" si="14"/>
        <v>0.7152788066</v>
      </c>
      <c r="AA128" s="89">
        <f t="shared" si="15"/>
        <v>0.1461229853</v>
      </c>
      <c r="AB128" s="89">
        <f t="shared" si="16"/>
        <v>0.093578207</v>
      </c>
      <c r="AC128" s="89">
        <f t="shared" si="17"/>
        <v>0.02823350982</v>
      </c>
      <c r="AD128" s="89">
        <f t="shared" si="18"/>
        <v>0.002327612423</v>
      </c>
      <c r="AE128" s="89">
        <f t="shared" si="19"/>
        <v>0.01445887885</v>
      </c>
      <c r="AF128" s="87"/>
      <c r="AG128" s="124"/>
      <c r="AH128" s="21">
        <v>125.0</v>
      </c>
      <c r="AI128" s="128">
        <f t="shared" si="20"/>
        <v>161532</v>
      </c>
      <c r="AJ128" s="182">
        <v>0.0</v>
      </c>
      <c r="AK128" s="182">
        <v>161532.0</v>
      </c>
      <c r="AL128" s="197">
        <v>0.0</v>
      </c>
      <c r="AM128" s="128">
        <v>90353.0</v>
      </c>
      <c r="AN128" s="138">
        <v>196968.0</v>
      </c>
      <c r="AO128" s="128"/>
      <c r="AP128" s="138"/>
      <c r="AQ128" s="109">
        <f t="shared" si="21"/>
        <v>-19.33043366</v>
      </c>
      <c r="AR128" s="198">
        <v>300276.0</v>
      </c>
      <c r="AS128" s="182">
        <v>94447.0</v>
      </c>
      <c r="AT128" s="182">
        <v>201014.0</v>
      </c>
      <c r="AU128" s="132">
        <f t="shared" si="37"/>
        <v>-19.99854073</v>
      </c>
      <c r="AV128" s="128">
        <v>102718.0</v>
      </c>
      <c r="AW128" s="130">
        <v>190544.0</v>
      </c>
      <c r="AX128" s="132">
        <f t="shared" si="38"/>
        <v>-18.6623266</v>
      </c>
      <c r="AY128" s="42">
        <v>693142.0</v>
      </c>
      <c r="AZ128" s="44">
        <v>477347.0</v>
      </c>
      <c r="BA128" s="44">
        <v>104934.0</v>
      </c>
      <c r="BB128" s="44">
        <v>76058.0</v>
      </c>
      <c r="BC128" s="44">
        <v>19143.0</v>
      </c>
      <c r="BD128" s="44">
        <v>1550.0</v>
      </c>
      <c r="BE128" s="71">
        <v>14110.0</v>
      </c>
      <c r="BF128" s="42">
        <v>512972.0</v>
      </c>
      <c r="BG128" s="44">
        <v>366918.0</v>
      </c>
      <c r="BH128" s="44">
        <v>74957.0</v>
      </c>
      <c r="BI128" s="44">
        <v>48003.0</v>
      </c>
      <c r="BJ128" s="44">
        <v>14483.0</v>
      </c>
      <c r="BK128" s="44">
        <v>1194.0</v>
      </c>
      <c r="BL128" s="71">
        <v>7417.0</v>
      </c>
      <c r="BM128" s="186"/>
      <c r="BN128" s="186"/>
      <c r="BO128" s="44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6"/>
      <c r="CE128" s="56"/>
      <c r="CF128" s="58"/>
      <c r="CG128" s="56"/>
      <c r="CH128" s="58"/>
      <c r="CI128" s="58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</row>
    <row r="129" ht="15.0" customHeight="1">
      <c r="A129" s="139" t="s">
        <v>1309</v>
      </c>
      <c r="B129" s="140" t="s">
        <v>1310</v>
      </c>
      <c r="C129" s="72" t="s">
        <v>455</v>
      </c>
      <c r="D129" s="74" t="s">
        <v>1311</v>
      </c>
      <c r="E129" s="69" t="s">
        <v>1312</v>
      </c>
      <c r="F129" s="71" t="s">
        <v>1313</v>
      </c>
      <c r="G129" s="73">
        <v>1951.0</v>
      </c>
      <c r="H129" s="75" t="s">
        <v>81</v>
      </c>
      <c r="I129" s="73">
        <v>2014.0</v>
      </c>
      <c r="J129" s="87">
        <f t="shared" si="48"/>
        <v>0.4524680183</v>
      </c>
      <c r="K129" s="89">
        <f t="shared" si="49"/>
        <v>0.5475319817</v>
      </c>
      <c r="L129" s="42" t="str">
        <f t="shared" si="31"/>
        <v>R+</v>
      </c>
      <c r="M129" s="91">
        <f t="shared" si="32"/>
        <v>8.738282874</v>
      </c>
      <c r="N129" s="87">
        <f t="shared" si="6"/>
        <v>0.4405451269</v>
      </c>
      <c r="O129" s="89">
        <f t="shared" si="7"/>
        <v>0.5594548731</v>
      </c>
      <c r="P129" s="44" t="str">
        <f t="shared" si="33"/>
        <v>R+</v>
      </c>
      <c r="Q129" s="91">
        <f t="shared" si="34"/>
        <v>7.910006632</v>
      </c>
      <c r="R129" s="87">
        <f t="shared" si="8"/>
        <v>0.4412178517</v>
      </c>
      <c r="S129" s="89">
        <f t="shared" si="9"/>
        <v>0.5587821483</v>
      </c>
      <c r="T129" s="44" t="str">
        <f t="shared" si="35"/>
        <v>R+</v>
      </c>
      <c r="U129" s="91">
        <f t="shared" si="36"/>
        <v>9.566559116</v>
      </c>
      <c r="V129" s="87">
        <f t="shared" si="50"/>
        <v>0.4524680183</v>
      </c>
      <c r="W129" s="124">
        <f t="shared" si="51"/>
        <v>0.5475319817</v>
      </c>
      <c r="X129" s="87">
        <f t="shared" si="12"/>
        <v>0.5370000888</v>
      </c>
      <c r="Y129" s="124">
        <f t="shared" si="13"/>
        <v>0.4629999112</v>
      </c>
      <c r="Z129" s="87">
        <f t="shared" si="14"/>
        <v>0.5997354915</v>
      </c>
      <c r="AA129" s="89">
        <f t="shared" si="15"/>
        <v>0.3246196968</v>
      </c>
      <c r="AB129" s="89">
        <f t="shared" si="16"/>
        <v>0.04504152437</v>
      </c>
      <c r="AC129" s="89">
        <f t="shared" si="17"/>
        <v>0.01732395939</v>
      </c>
      <c r="AD129" s="89">
        <f t="shared" si="18"/>
        <v>0.002441024614</v>
      </c>
      <c r="AE129" s="89">
        <f t="shared" si="19"/>
        <v>0.0108383033</v>
      </c>
      <c r="AF129" s="87"/>
      <c r="AG129" s="124"/>
      <c r="AH129" s="21">
        <v>126.0</v>
      </c>
      <c r="AI129" s="128">
        <f t="shared" si="20"/>
        <v>166814</v>
      </c>
      <c r="AJ129" s="182">
        <v>75478.0</v>
      </c>
      <c r="AK129" s="182">
        <v>91336.0</v>
      </c>
      <c r="AL129" s="197">
        <v>0.0</v>
      </c>
      <c r="AM129" s="128">
        <v>139148.0</v>
      </c>
      <c r="AN129" s="138">
        <v>119973.0</v>
      </c>
      <c r="AO129" s="128"/>
      <c r="AP129" s="138"/>
      <c r="AQ129" s="109">
        <f t="shared" si="21"/>
        <v>-8.738282874</v>
      </c>
      <c r="AR129" s="198">
        <v>268283.0</v>
      </c>
      <c r="AS129" s="182">
        <v>117085.0</v>
      </c>
      <c r="AT129" s="182">
        <v>148688.0</v>
      </c>
      <c r="AU129" s="132">
        <f t="shared" si="37"/>
        <v>-7.910006632</v>
      </c>
      <c r="AV129" s="128">
        <v>116658.0</v>
      </c>
      <c r="AW129" s="130">
        <v>147742.0</v>
      </c>
      <c r="AX129" s="132">
        <f t="shared" si="38"/>
        <v>-9.566559116</v>
      </c>
      <c r="AY129" s="42">
        <v>693660.0</v>
      </c>
      <c r="AZ129" s="44">
        <v>396283.0</v>
      </c>
      <c r="BA129" s="44">
        <v>236068.0</v>
      </c>
      <c r="BB129" s="44">
        <v>36902.0</v>
      </c>
      <c r="BC129" s="44">
        <v>11267.0</v>
      </c>
      <c r="BD129" s="44">
        <v>1602.0</v>
      </c>
      <c r="BE129" s="71">
        <v>11538.0</v>
      </c>
      <c r="BF129" s="42">
        <v>519454.0</v>
      </c>
      <c r="BG129" s="44">
        <v>311535.0</v>
      </c>
      <c r="BH129" s="44">
        <v>168625.0</v>
      </c>
      <c r="BI129" s="44">
        <v>23397.0</v>
      </c>
      <c r="BJ129" s="44">
        <v>8999.0</v>
      </c>
      <c r="BK129" s="44">
        <v>1268.0</v>
      </c>
      <c r="BL129" s="71">
        <v>5630.0</v>
      </c>
      <c r="BM129" s="186"/>
      <c r="BN129" s="186"/>
      <c r="BO129" s="44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6"/>
      <c r="CE129" s="56"/>
      <c r="CF129" s="58"/>
      <c r="CG129" s="56"/>
      <c r="CH129" s="58"/>
      <c r="CI129" s="58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</row>
    <row r="130" ht="15.0" customHeight="1">
      <c r="A130" s="176" t="s">
        <v>1314</v>
      </c>
      <c r="B130" s="178" t="s">
        <v>1315</v>
      </c>
      <c r="C130" s="65" t="s">
        <v>271</v>
      </c>
      <c r="D130" s="67" t="s">
        <v>731</v>
      </c>
      <c r="E130" s="69" t="s">
        <v>1316</v>
      </c>
      <c r="F130" s="71" t="s">
        <v>1317</v>
      </c>
      <c r="G130" s="73">
        <v>1946.0</v>
      </c>
      <c r="H130" s="75" t="s">
        <v>103</v>
      </c>
      <c r="I130" s="73">
        <v>2002.0</v>
      </c>
      <c r="J130" s="78">
        <f t="shared" si="48"/>
        <v>1</v>
      </c>
      <c r="K130" s="82">
        <f t="shared" si="49"/>
        <v>0</v>
      </c>
      <c r="L130" s="42" t="str">
        <f t="shared" si="31"/>
        <v>D+</v>
      </c>
      <c r="M130" s="180">
        <f t="shared" si="32"/>
        <v>15.81550662</v>
      </c>
      <c r="N130" s="87">
        <f t="shared" si="6"/>
        <v>0.6978962692</v>
      </c>
      <c r="O130" s="89">
        <f t="shared" si="7"/>
        <v>0.3021037308</v>
      </c>
      <c r="P130" s="44" t="str">
        <f t="shared" si="33"/>
        <v>D+</v>
      </c>
      <c r="Q130" s="180">
        <f t="shared" si="34"/>
        <v>17.8251076</v>
      </c>
      <c r="R130" s="87">
        <f t="shared" si="8"/>
        <v>0.6749424992</v>
      </c>
      <c r="S130" s="89">
        <f t="shared" si="9"/>
        <v>0.3250575008</v>
      </c>
      <c r="T130" s="44" t="str">
        <f t="shared" si="35"/>
        <v>D+</v>
      </c>
      <c r="U130" s="180">
        <f t="shared" si="36"/>
        <v>13.80590563</v>
      </c>
      <c r="V130" s="78">
        <f t="shared" si="50"/>
        <v>1</v>
      </c>
      <c r="W130" s="80">
        <f t="shared" si="51"/>
        <v>0</v>
      </c>
      <c r="X130" s="87">
        <f t="shared" si="12"/>
        <v>0.717444892</v>
      </c>
      <c r="Y130" s="124">
        <f t="shared" si="13"/>
        <v>0.282555108</v>
      </c>
      <c r="Z130" s="87">
        <f t="shared" si="14"/>
        <v>0.3466163612</v>
      </c>
      <c r="AA130" s="89">
        <f t="shared" si="15"/>
        <v>0.5243147639</v>
      </c>
      <c r="AB130" s="89">
        <f t="shared" si="16"/>
        <v>0.08608449858</v>
      </c>
      <c r="AC130" s="89">
        <f t="shared" si="17"/>
        <v>0.02619309667</v>
      </c>
      <c r="AD130" s="89">
        <f t="shared" si="18"/>
        <v>0.002308826336</v>
      </c>
      <c r="AE130" s="89">
        <f t="shared" si="19"/>
        <v>0.01448245333</v>
      </c>
      <c r="AF130" s="87"/>
      <c r="AG130" s="124"/>
      <c r="AH130" s="21">
        <v>127.0</v>
      </c>
      <c r="AI130" s="128">
        <f t="shared" si="20"/>
        <v>159445</v>
      </c>
      <c r="AJ130" s="182">
        <v>159445.0</v>
      </c>
      <c r="AK130" s="182">
        <v>0.0</v>
      </c>
      <c r="AL130" s="197">
        <v>0.0</v>
      </c>
      <c r="AM130" s="128">
        <v>201988.0</v>
      </c>
      <c r="AN130" s="138">
        <v>79550.0</v>
      </c>
      <c r="AO130" s="128"/>
      <c r="AP130" s="138"/>
      <c r="AQ130" s="109">
        <f t="shared" si="21"/>
        <v>15.81550662</v>
      </c>
      <c r="AR130" s="198">
        <v>292880.0</v>
      </c>
      <c r="AS130" s="182">
        <v>202794.0</v>
      </c>
      <c r="AT130" s="182">
        <v>87785.0</v>
      </c>
      <c r="AU130" s="132">
        <f t="shared" si="37"/>
        <v>17.8251076</v>
      </c>
      <c r="AV130" s="128">
        <v>199839.0</v>
      </c>
      <c r="AW130" s="130">
        <v>96244.0</v>
      </c>
      <c r="AX130" s="132">
        <f t="shared" si="38"/>
        <v>13.80590563</v>
      </c>
      <c r="AY130" s="42">
        <v>687435.0</v>
      </c>
      <c r="AZ130" s="44">
        <v>208589.0</v>
      </c>
      <c r="BA130" s="44">
        <v>375818.0</v>
      </c>
      <c r="BB130" s="44">
        <v>70119.0</v>
      </c>
      <c r="BC130" s="44">
        <v>17075.0</v>
      </c>
      <c r="BD130" s="44">
        <v>1500.0</v>
      </c>
      <c r="BE130" s="71">
        <v>14334.0</v>
      </c>
      <c r="BF130" s="42">
        <v>492458.0</v>
      </c>
      <c r="BG130" s="44">
        <v>170694.0</v>
      </c>
      <c r="BH130" s="44">
        <v>258203.0</v>
      </c>
      <c r="BI130" s="44">
        <v>42393.0</v>
      </c>
      <c r="BJ130" s="44">
        <v>12899.0</v>
      </c>
      <c r="BK130" s="44">
        <v>1137.0</v>
      </c>
      <c r="BL130" s="71">
        <v>7132.0</v>
      </c>
      <c r="BM130" s="186"/>
      <c r="BN130" s="186"/>
      <c r="BO130" s="44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6"/>
      <c r="CE130" s="56"/>
      <c r="CF130" s="58"/>
      <c r="CG130" s="56"/>
      <c r="CH130" s="58"/>
      <c r="CI130" s="58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</row>
    <row r="131" ht="15.0" customHeight="1">
      <c r="A131" s="139" t="s">
        <v>1318</v>
      </c>
      <c r="B131" s="140" t="s">
        <v>1319</v>
      </c>
      <c r="C131" s="72" t="s">
        <v>159</v>
      </c>
      <c r="D131" s="74" t="s">
        <v>1320</v>
      </c>
      <c r="E131" s="69" t="s">
        <v>1321</v>
      </c>
      <c r="F131" s="71" t="s">
        <v>1322</v>
      </c>
      <c r="G131" s="73">
        <v>1970.0</v>
      </c>
      <c r="H131" s="75" t="s">
        <v>129</v>
      </c>
      <c r="I131" s="73" t="s">
        <v>247</v>
      </c>
      <c r="J131" s="78">
        <f t="shared" si="48"/>
        <v>0</v>
      </c>
      <c r="K131" s="82">
        <f t="shared" si="49"/>
        <v>1</v>
      </c>
      <c r="L131" s="42" t="str">
        <f t="shared" si="31"/>
        <v>R+</v>
      </c>
      <c r="M131" s="91">
        <f t="shared" si="32"/>
        <v>25.90182029</v>
      </c>
      <c r="N131" s="87">
        <f t="shared" si="6"/>
        <v>0.2569285122</v>
      </c>
      <c r="O131" s="89">
        <f t="shared" si="7"/>
        <v>0.7430714878</v>
      </c>
      <c r="P131" s="44" t="str">
        <f t="shared" si="33"/>
        <v>R+</v>
      </c>
      <c r="Q131" s="91">
        <f t="shared" si="34"/>
        <v>26.27166809</v>
      </c>
      <c r="R131" s="87">
        <f t="shared" si="8"/>
        <v>0.281563718</v>
      </c>
      <c r="S131" s="89">
        <f t="shared" si="9"/>
        <v>0.718436282</v>
      </c>
      <c r="T131" s="44" t="str">
        <f t="shared" si="35"/>
        <v>R+</v>
      </c>
      <c r="U131" s="91">
        <f t="shared" si="36"/>
        <v>25.53197249</v>
      </c>
      <c r="V131" s="78">
        <f t="shared" si="50"/>
        <v>0</v>
      </c>
      <c r="W131" s="80">
        <f t="shared" si="51"/>
        <v>1</v>
      </c>
      <c r="X131" s="87">
        <f t="shared" si="12"/>
        <v>0.2702881492</v>
      </c>
      <c r="Y131" s="124">
        <f t="shared" si="13"/>
        <v>0.7297118508</v>
      </c>
      <c r="Z131" s="87">
        <f t="shared" si="14"/>
        <v>0.8198838911</v>
      </c>
      <c r="AA131" s="89">
        <f t="shared" si="15"/>
        <v>0.07841966189</v>
      </c>
      <c r="AB131" s="89">
        <f t="shared" si="16"/>
        <v>0.08113672754</v>
      </c>
      <c r="AC131" s="89">
        <f t="shared" si="17"/>
        <v>0.009109930158</v>
      </c>
      <c r="AD131" s="89">
        <f t="shared" si="18"/>
        <v>0.002387009951</v>
      </c>
      <c r="AE131" s="89">
        <f t="shared" si="19"/>
        <v>0.009062779344</v>
      </c>
      <c r="AF131" s="87"/>
      <c r="AG131" s="124"/>
      <c r="AH131" s="21">
        <v>128.0</v>
      </c>
      <c r="AI131" s="128">
        <f t="shared" si="20"/>
        <v>118782</v>
      </c>
      <c r="AJ131" s="182">
        <v>0.0</v>
      </c>
      <c r="AK131" s="182">
        <v>118782.0</v>
      </c>
      <c r="AL131" s="197">
        <v>0.0</v>
      </c>
      <c r="AM131" s="128">
        <v>59245.0</v>
      </c>
      <c r="AN131" s="138">
        <v>159947.0</v>
      </c>
      <c r="AO131" s="128"/>
      <c r="AP131" s="138"/>
      <c r="AQ131" s="109">
        <f t="shared" si="21"/>
        <v>-25.90182029</v>
      </c>
      <c r="AR131" s="198">
        <v>232702.0</v>
      </c>
      <c r="AS131" s="182">
        <v>58906.0</v>
      </c>
      <c r="AT131" s="182">
        <v>170364.0</v>
      </c>
      <c r="AU131" s="132">
        <f t="shared" si="37"/>
        <v>-26.27166809</v>
      </c>
      <c r="AV131" s="128">
        <v>66752.0</v>
      </c>
      <c r="AW131" s="130">
        <v>170324.0</v>
      </c>
      <c r="AX131" s="132">
        <f t="shared" si="38"/>
        <v>-25.53197249</v>
      </c>
      <c r="AY131" s="42">
        <v>693048.0</v>
      </c>
      <c r="AZ131" s="44">
        <v>547012.0</v>
      </c>
      <c r="BA131" s="44">
        <v>56855.0</v>
      </c>
      <c r="BB131" s="44">
        <v>71008.0</v>
      </c>
      <c r="BC131" s="44">
        <v>6384.0</v>
      </c>
      <c r="BD131" s="44">
        <v>1583.0</v>
      </c>
      <c r="BE131" s="71">
        <v>10206.0</v>
      </c>
      <c r="BF131" s="42">
        <v>509005.0</v>
      </c>
      <c r="BG131" s="44">
        <v>417325.0</v>
      </c>
      <c r="BH131" s="44">
        <v>39916.0</v>
      </c>
      <c r="BI131" s="44">
        <v>41299.0</v>
      </c>
      <c r="BJ131" s="44">
        <v>4637.0</v>
      </c>
      <c r="BK131" s="44">
        <v>1215.0</v>
      </c>
      <c r="BL131" s="71">
        <v>4613.0</v>
      </c>
      <c r="BM131" s="186"/>
      <c r="BN131" s="186"/>
      <c r="BO131" s="44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6"/>
      <c r="CE131" s="56"/>
      <c r="CF131" s="58"/>
      <c r="CG131" s="56"/>
      <c r="CH131" s="58"/>
      <c r="CI131" s="58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</row>
    <row r="132" ht="15.0" customHeight="1">
      <c r="A132" s="176" t="s">
        <v>57</v>
      </c>
      <c r="B132" s="178" t="s">
        <v>61</v>
      </c>
      <c r="C132" s="282" t="s">
        <v>1323</v>
      </c>
      <c r="D132" s="283" t="s">
        <v>1323</v>
      </c>
      <c r="E132" s="69"/>
      <c r="F132" s="71"/>
      <c r="G132" s="73"/>
      <c r="H132" s="75"/>
      <c r="I132" s="73"/>
      <c r="J132" s="87">
        <f t="shared" si="48"/>
        <v>0.5192833789</v>
      </c>
      <c r="K132" s="89">
        <f t="shared" si="49"/>
        <v>0.4807166211</v>
      </c>
      <c r="L132" s="42" t="str">
        <f t="shared" si="31"/>
        <v>D+</v>
      </c>
      <c r="M132" s="180">
        <f t="shared" si="32"/>
        <v>18.11819049</v>
      </c>
      <c r="N132" s="87">
        <f t="shared" si="6"/>
        <v>0.7060514825</v>
      </c>
      <c r="O132" s="89">
        <f t="shared" si="7"/>
        <v>0.2939485175</v>
      </c>
      <c r="P132" s="44" t="str">
        <f t="shared" si="33"/>
        <v>D+</v>
      </c>
      <c r="Q132" s="180">
        <f t="shared" si="34"/>
        <v>18.64062893</v>
      </c>
      <c r="R132" s="87">
        <f t="shared" si="8"/>
        <v>0.7128409635</v>
      </c>
      <c r="S132" s="89">
        <f t="shared" si="9"/>
        <v>0.2871590365</v>
      </c>
      <c r="T132" s="44" t="str">
        <f t="shared" si="35"/>
        <v>D+</v>
      </c>
      <c r="U132" s="180">
        <f t="shared" si="36"/>
        <v>17.59575206</v>
      </c>
      <c r="V132" s="87">
        <f t="shared" si="50"/>
        <v>0.5192833789</v>
      </c>
      <c r="W132" s="124">
        <f t="shared" si="51"/>
        <v>0.4807166211</v>
      </c>
      <c r="X132" s="87">
        <f t="shared" si="12"/>
        <v>0.5461282807</v>
      </c>
      <c r="Y132" s="124">
        <f t="shared" si="13"/>
        <v>0.4538717193</v>
      </c>
      <c r="Z132" s="87">
        <f t="shared" si="14"/>
        <v>0.1827001605</v>
      </c>
      <c r="AA132" s="89">
        <f t="shared" si="15"/>
        <v>0.01788734045</v>
      </c>
      <c r="AB132" s="89">
        <f t="shared" si="16"/>
        <v>0.056623711</v>
      </c>
      <c r="AC132" s="89">
        <f t="shared" si="17"/>
        <v>0.6098736631</v>
      </c>
      <c r="AD132" s="89">
        <f t="shared" si="18"/>
        <v>0.001540376276</v>
      </c>
      <c r="AE132" s="89">
        <f t="shared" si="19"/>
        <v>0.1313747486</v>
      </c>
      <c r="AF132" s="87"/>
      <c r="AG132" s="124"/>
      <c r="AH132" s="21">
        <v>129.0</v>
      </c>
      <c r="AI132" s="128">
        <f t="shared" si="20"/>
        <v>179844</v>
      </c>
      <c r="AJ132" s="182">
        <v>93390.0</v>
      </c>
      <c r="AK132" s="182">
        <v>86454.0</v>
      </c>
      <c r="AL132" s="197">
        <v>0.0</v>
      </c>
      <c r="AM132" s="42">
        <v>116505.0</v>
      </c>
      <c r="AN132" s="138">
        <v>96824.0</v>
      </c>
      <c r="AO132" s="42"/>
      <c r="AP132" s="138"/>
      <c r="AQ132" s="109">
        <f t="shared" si="21"/>
        <v>18.11819049</v>
      </c>
      <c r="AR132" s="198">
        <v>216671.0</v>
      </c>
      <c r="AS132" s="182">
        <v>151023.0</v>
      </c>
      <c r="AT132" s="182">
        <v>62875.0</v>
      </c>
      <c r="AU132" s="132">
        <f t="shared" si="37"/>
        <v>18.64062893</v>
      </c>
      <c r="AV132" s="128">
        <v>156408.0</v>
      </c>
      <c r="AW132" s="130">
        <v>63007.0</v>
      </c>
      <c r="AX132" s="132">
        <f t="shared" si="38"/>
        <v>17.59575206</v>
      </c>
      <c r="AY132" s="42">
        <v>678064.0</v>
      </c>
      <c r="AZ132" s="44">
        <v>111982.0</v>
      </c>
      <c r="BA132" s="44">
        <v>12047.0</v>
      </c>
      <c r="BB132" s="44">
        <v>46905.0</v>
      </c>
      <c r="BC132" s="44">
        <v>395455.0</v>
      </c>
      <c r="BD132" s="44">
        <v>997.0</v>
      </c>
      <c r="BE132" s="71">
        <v>110678.0</v>
      </c>
      <c r="BF132" s="42">
        <v>537531.0</v>
      </c>
      <c r="BG132" s="44">
        <v>98207.0</v>
      </c>
      <c r="BH132" s="44">
        <v>9615.0</v>
      </c>
      <c r="BI132" s="44">
        <v>30437.0</v>
      </c>
      <c r="BJ132" s="44">
        <v>327826.0</v>
      </c>
      <c r="BK132" s="44">
        <v>828.0</v>
      </c>
      <c r="BL132" s="71">
        <v>70618.0</v>
      </c>
      <c r="BM132" s="186"/>
      <c r="BN132" s="186"/>
      <c r="BO132" s="44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6"/>
      <c r="CE132" s="56"/>
      <c r="CF132" s="58"/>
      <c r="CG132" s="56"/>
      <c r="CH132" s="58"/>
      <c r="CI132" s="58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</row>
    <row r="133" ht="15.0" customHeight="1">
      <c r="A133" s="139" t="s">
        <v>1324</v>
      </c>
      <c r="B133" s="140" t="s">
        <v>1325</v>
      </c>
      <c r="C133" s="65" t="s">
        <v>1326</v>
      </c>
      <c r="D133" s="67" t="s">
        <v>1327</v>
      </c>
      <c r="E133" s="69" t="s">
        <v>1328</v>
      </c>
      <c r="F133" s="71" t="s">
        <v>1329</v>
      </c>
      <c r="G133" s="73">
        <v>1981.0</v>
      </c>
      <c r="H133" s="75" t="s">
        <v>1330</v>
      </c>
      <c r="I133" s="73">
        <v>2012.0</v>
      </c>
      <c r="J133" s="87">
        <f t="shared" si="48"/>
        <v>0.7874875924</v>
      </c>
      <c r="K133" s="89">
        <f t="shared" si="49"/>
        <v>0.1864883299</v>
      </c>
      <c r="L133" s="42" t="str">
        <f t="shared" si="31"/>
        <v>D+</v>
      </c>
      <c r="M133" s="180">
        <f t="shared" si="32"/>
        <v>20.89819343</v>
      </c>
      <c r="N133" s="87">
        <f t="shared" si="6"/>
        <v>0.7280318091</v>
      </c>
      <c r="O133" s="89">
        <f t="shared" si="7"/>
        <v>0.2719681909</v>
      </c>
      <c r="P133" s="44" t="str">
        <f t="shared" si="33"/>
        <v>D+</v>
      </c>
      <c r="Q133" s="180">
        <f t="shared" si="34"/>
        <v>20.8386616</v>
      </c>
      <c r="R133" s="87">
        <f t="shared" si="8"/>
        <v>0.7464606954</v>
      </c>
      <c r="S133" s="89">
        <f t="shared" si="9"/>
        <v>0.2535393046</v>
      </c>
      <c r="T133" s="44" t="str">
        <f t="shared" si="35"/>
        <v>D+</v>
      </c>
      <c r="U133" s="180">
        <f t="shared" si="36"/>
        <v>20.95772525</v>
      </c>
      <c r="V133" s="87">
        <f t="shared" si="50"/>
        <v>0.8085288089</v>
      </c>
      <c r="W133" s="124">
        <f t="shared" si="51"/>
        <v>0.1914711911</v>
      </c>
      <c r="X133" s="87">
        <f t="shared" si="12"/>
        <v>0.8054251709</v>
      </c>
      <c r="Y133" s="124">
        <f t="shared" si="13"/>
        <v>0.1945748291</v>
      </c>
      <c r="Z133" s="87">
        <f t="shared" si="14"/>
        <v>0.330132652</v>
      </c>
      <c r="AA133" s="89">
        <f t="shared" si="15"/>
        <v>0.01165233008</v>
      </c>
      <c r="AB133" s="89">
        <f t="shared" si="16"/>
        <v>0.08697721562</v>
      </c>
      <c r="AC133" s="89">
        <f t="shared" si="17"/>
        <v>0.380461006</v>
      </c>
      <c r="AD133" s="89">
        <f t="shared" si="18"/>
        <v>0.002880805932</v>
      </c>
      <c r="AE133" s="89">
        <f t="shared" si="19"/>
        <v>0.1878959904</v>
      </c>
      <c r="AF133" s="87"/>
      <c r="AG133" s="124"/>
      <c r="AH133" s="21">
        <v>130.0</v>
      </c>
      <c r="AI133" s="128">
        <f t="shared" si="20"/>
        <v>180333</v>
      </c>
      <c r="AJ133" s="182">
        <v>142010.0</v>
      </c>
      <c r="AK133" s="182">
        <v>33630.0</v>
      </c>
      <c r="AL133" s="183">
        <v>4693.0</v>
      </c>
      <c r="AM133" s="128">
        <v>168503.0</v>
      </c>
      <c r="AN133" s="138">
        <v>40707.0</v>
      </c>
      <c r="AO133" s="128"/>
      <c r="AP133" s="138"/>
      <c r="AQ133" s="109">
        <f t="shared" si="21"/>
        <v>20.89819343</v>
      </c>
      <c r="AR133" s="198">
        <v>218026.0</v>
      </c>
      <c r="AS133" s="182">
        <v>155635.0</v>
      </c>
      <c r="AT133" s="182">
        <v>58140.0</v>
      </c>
      <c r="AU133" s="132">
        <f t="shared" si="37"/>
        <v>20.8386616</v>
      </c>
      <c r="AV133" s="128">
        <v>169463.0</v>
      </c>
      <c r="AW133" s="130">
        <v>57559.0</v>
      </c>
      <c r="AX133" s="132">
        <f t="shared" si="38"/>
        <v>20.95772525</v>
      </c>
      <c r="AY133" s="42">
        <v>682237.0</v>
      </c>
      <c r="AZ133" s="44">
        <v>197361.0</v>
      </c>
      <c r="BA133" s="44">
        <v>7857.0</v>
      </c>
      <c r="BB133" s="44">
        <v>73937.0</v>
      </c>
      <c r="BC133" s="44">
        <v>246061.0</v>
      </c>
      <c r="BD133" s="44">
        <v>1826.0</v>
      </c>
      <c r="BE133" s="71">
        <v>155195.0</v>
      </c>
      <c r="BF133" s="42">
        <v>518952.0</v>
      </c>
      <c r="BG133" s="44">
        <v>171323.0</v>
      </c>
      <c r="BH133" s="44">
        <v>6047.0</v>
      </c>
      <c r="BI133" s="44">
        <v>45137.0</v>
      </c>
      <c r="BJ133" s="44">
        <v>197441.0</v>
      </c>
      <c r="BK133" s="44">
        <v>1495.0</v>
      </c>
      <c r="BL133" s="71">
        <v>97509.0</v>
      </c>
      <c r="BM133" s="186"/>
      <c r="BN133" s="186"/>
      <c r="BO133" s="44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6"/>
      <c r="CE133" s="56"/>
      <c r="CF133" s="58"/>
      <c r="CG133" s="56"/>
      <c r="CH133" s="58"/>
      <c r="CI133" s="58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</row>
    <row r="134" ht="15.0" customHeight="1">
      <c r="A134" s="176" t="s">
        <v>1331</v>
      </c>
      <c r="B134" s="178" t="s">
        <v>1332</v>
      </c>
      <c r="C134" s="72" t="s">
        <v>377</v>
      </c>
      <c r="D134" s="74" t="s">
        <v>1333</v>
      </c>
      <c r="E134" s="69" t="s">
        <v>1334</v>
      </c>
      <c r="F134" s="71" t="s">
        <v>1335</v>
      </c>
      <c r="G134" s="73">
        <v>1967.0</v>
      </c>
      <c r="H134" s="75" t="s">
        <v>151</v>
      </c>
      <c r="I134" s="73">
        <v>2010.0</v>
      </c>
      <c r="J134" s="87">
        <f t="shared" si="48"/>
        <v>0.3498849971</v>
      </c>
      <c r="K134" s="89">
        <f t="shared" si="49"/>
        <v>0.6500833092</v>
      </c>
      <c r="L134" s="42" t="str">
        <f t="shared" si="31"/>
        <v>R+</v>
      </c>
      <c r="M134" s="91">
        <f t="shared" si="32"/>
        <v>18.26365285</v>
      </c>
      <c r="N134" s="87">
        <f t="shared" si="6"/>
        <v>0.3314612911</v>
      </c>
      <c r="O134" s="89">
        <f t="shared" si="7"/>
        <v>0.6685387089</v>
      </c>
      <c r="P134" s="44" t="str">
        <f t="shared" si="33"/>
        <v>R+</v>
      </c>
      <c r="Q134" s="91">
        <f t="shared" si="34"/>
        <v>18.81839021</v>
      </c>
      <c r="R134" s="87">
        <f t="shared" si="8"/>
        <v>0.359794288</v>
      </c>
      <c r="S134" s="89">
        <f t="shared" si="9"/>
        <v>0.640205712</v>
      </c>
      <c r="T134" s="44" t="str">
        <f t="shared" si="35"/>
        <v>R+</v>
      </c>
      <c r="U134" s="91">
        <f t="shared" si="36"/>
        <v>17.70891549</v>
      </c>
      <c r="V134" s="87">
        <f t="shared" si="50"/>
        <v>0.3498960866</v>
      </c>
      <c r="W134" s="124">
        <f t="shared" si="51"/>
        <v>0.6501039134</v>
      </c>
      <c r="X134" s="87">
        <f t="shared" si="12"/>
        <v>0.3282780645</v>
      </c>
      <c r="Y134" s="124">
        <f t="shared" si="13"/>
        <v>0.6717219355</v>
      </c>
      <c r="Z134" s="87">
        <f t="shared" si="14"/>
        <v>0.8788688028</v>
      </c>
      <c r="AA134" s="89">
        <f t="shared" si="15"/>
        <v>0.003716990708</v>
      </c>
      <c r="AB134" s="89">
        <f t="shared" si="16"/>
        <v>0.07934305164</v>
      </c>
      <c r="AC134" s="89">
        <f t="shared" si="17"/>
        <v>0.01202596994</v>
      </c>
      <c r="AD134" s="89">
        <f t="shared" si="18"/>
        <v>0.01158847103</v>
      </c>
      <c r="AE134" s="89">
        <f t="shared" si="19"/>
        <v>0.01445671386</v>
      </c>
      <c r="AF134" s="87"/>
      <c r="AG134" s="124"/>
      <c r="AH134" s="21">
        <v>131.0</v>
      </c>
      <c r="AI134" s="128">
        <f t="shared" si="20"/>
        <v>220864</v>
      </c>
      <c r="AJ134" s="182">
        <v>77277.0</v>
      </c>
      <c r="AK134" s="182">
        <v>143580.0</v>
      </c>
      <c r="AL134" s="197">
        <v>7.0</v>
      </c>
      <c r="AM134" s="128">
        <v>97450.0</v>
      </c>
      <c r="AN134" s="138">
        <v>199402.0</v>
      </c>
      <c r="AO134" s="128"/>
      <c r="AP134" s="138"/>
      <c r="AQ134" s="109">
        <f t="shared" si="21"/>
        <v>-18.26365285</v>
      </c>
      <c r="AR134" s="198">
        <v>328258.0</v>
      </c>
      <c r="AS134" s="182">
        <v>105645.0</v>
      </c>
      <c r="AT134" s="182">
        <v>213080.0</v>
      </c>
      <c r="AU134" s="132">
        <f t="shared" si="37"/>
        <v>-18.81839021</v>
      </c>
      <c r="AV134" s="128">
        <v>115925.0</v>
      </c>
      <c r="AW134" s="130">
        <v>206273.0</v>
      </c>
      <c r="AX134" s="132">
        <f t="shared" si="38"/>
        <v>-17.70891549</v>
      </c>
      <c r="AY134" s="42">
        <v>784103.0</v>
      </c>
      <c r="AZ134" s="44">
        <v>668447.0</v>
      </c>
      <c r="BA134" s="44">
        <v>3355.0</v>
      </c>
      <c r="BB134" s="44">
        <v>78672.0</v>
      </c>
      <c r="BC134" s="44">
        <v>9079.0</v>
      </c>
      <c r="BD134" s="44">
        <v>9123.0</v>
      </c>
      <c r="BE134" s="71">
        <v>15427.0</v>
      </c>
      <c r="BF134" s="42">
        <v>571430.0</v>
      </c>
      <c r="BG134" s="44">
        <v>502212.0</v>
      </c>
      <c r="BH134" s="44">
        <v>2124.0</v>
      </c>
      <c r="BI134" s="44">
        <v>45339.0</v>
      </c>
      <c r="BJ134" s="44">
        <v>6872.0</v>
      </c>
      <c r="BK134" s="44">
        <v>6622.0</v>
      </c>
      <c r="BL134" s="71">
        <v>8261.0</v>
      </c>
      <c r="BM134" s="186"/>
      <c r="BN134" s="186"/>
      <c r="BO134" s="44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6"/>
      <c r="CE134" s="56"/>
      <c r="CF134" s="58"/>
      <c r="CG134" s="56"/>
      <c r="CH134" s="58"/>
      <c r="CI134" s="58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</row>
    <row r="135" ht="15.0" customHeight="1">
      <c r="A135" s="139" t="s">
        <v>1336</v>
      </c>
      <c r="B135" s="140" t="s">
        <v>1337</v>
      </c>
      <c r="C135" s="72" t="s">
        <v>255</v>
      </c>
      <c r="D135" s="74" t="s">
        <v>1338</v>
      </c>
      <c r="E135" s="69" t="s">
        <v>1339</v>
      </c>
      <c r="F135" s="71" t="s">
        <v>1340</v>
      </c>
      <c r="G135" s="73">
        <v>1950.0</v>
      </c>
      <c r="H135" s="75" t="s">
        <v>151</v>
      </c>
      <c r="I135" s="73">
        <v>1998.0</v>
      </c>
      <c r="J135" s="87">
        <f t="shared" si="48"/>
        <v>0.3863915294</v>
      </c>
      <c r="K135" s="89">
        <f t="shared" si="49"/>
        <v>0.6136084706</v>
      </c>
      <c r="L135" s="42" t="str">
        <f t="shared" si="31"/>
        <v>R+</v>
      </c>
      <c r="M135" s="91">
        <f t="shared" si="32"/>
        <v>16.82485095</v>
      </c>
      <c r="N135" s="87">
        <f t="shared" si="6"/>
        <v>0.3401624901</v>
      </c>
      <c r="O135" s="89">
        <f t="shared" si="7"/>
        <v>0.6598375099</v>
      </c>
      <c r="P135" s="44" t="str">
        <f t="shared" si="33"/>
        <v>R+</v>
      </c>
      <c r="Q135" s="91">
        <f t="shared" si="34"/>
        <v>17.94827031</v>
      </c>
      <c r="R135" s="87">
        <f t="shared" si="8"/>
        <v>0.3798691269</v>
      </c>
      <c r="S135" s="89">
        <f t="shared" si="9"/>
        <v>0.6201308731</v>
      </c>
      <c r="T135" s="44" t="str">
        <f t="shared" si="35"/>
        <v>R+</v>
      </c>
      <c r="U135" s="91">
        <f t="shared" si="36"/>
        <v>15.7014316</v>
      </c>
      <c r="V135" s="87">
        <f t="shared" si="50"/>
        <v>0.3863915294</v>
      </c>
      <c r="W135" s="124">
        <f t="shared" si="51"/>
        <v>0.6136084706</v>
      </c>
      <c r="X135" s="87">
        <f t="shared" si="12"/>
        <v>0.3482918001</v>
      </c>
      <c r="Y135" s="124">
        <f t="shared" si="13"/>
        <v>0.6517081999</v>
      </c>
      <c r="Z135" s="87">
        <f t="shared" si="14"/>
        <v>0.8540541017</v>
      </c>
      <c r="AA135" s="89">
        <f t="shared" si="15"/>
        <v>0.006231924949</v>
      </c>
      <c r="AB135" s="89">
        <f t="shared" si="16"/>
        <v>0.1013031671</v>
      </c>
      <c r="AC135" s="89">
        <f t="shared" si="17"/>
        <v>0.0156186076</v>
      </c>
      <c r="AD135" s="89">
        <f t="shared" si="18"/>
        <v>0.01051350779</v>
      </c>
      <c r="AE135" s="89">
        <f t="shared" si="19"/>
        <v>0.01227869084</v>
      </c>
      <c r="AF135" s="87"/>
      <c r="AG135" s="124"/>
      <c r="AH135" s="21">
        <v>132.0</v>
      </c>
      <c r="AI135" s="128">
        <f t="shared" si="20"/>
        <v>214293</v>
      </c>
      <c r="AJ135" s="182">
        <v>82801.0</v>
      </c>
      <c r="AK135" s="182">
        <v>131492.0</v>
      </c>
      <c r="AL135" s="197">
        <v>0.0</v>
      </c>
      <c r="AM135" s="128">
        <v>110847.0</v>
      </c>
      <c r="AN135" s="138">
        <v>207412.0</v>
      </c>
      <c r="AO135" s="128"/>
      <c r="AP135" s="138"/>
      <c r="AQ135" s="109">
        <f t="shared" si="21"/>
        <v>-16.82485095</v>
      </c>
      <c r="AR135" s="198">
        <v>324016.0</v>
      </c>
      <c r="AS135" s="182">
        <v>107142.0</v>
      </c>
      <c r="AT135" s="182">
        <v>207831.0</v>
      </c>
      <c r="AU135" s="132">
        <f t="shared" si="37"/>
        <v>-17.94827031</v>
      </c>
      <c r="AV135" s="128">
        <v>120515.0</v>
      </c>
      <c r="AW135" s="130">
        <v>196739.0</v>
      </c>
      <c r="AX135" s="132">
        <f t="shared" si="38"/>
        <v>-15.7014316</v>
      </c>
      <c r="AY135" s="42">
        <v>783479.0</v>
      </c>
      <c r="AZ135" s="44">
        <v>647796.0</v>
      </c>
      <c r="BA135" s="44">
        <v>5520.0</v>
      </c>
      <c r="BB135" s="44">
        <v>97229.0</v>
      </c>
      <c r="BC135" s="44">
        <v>11603.0</v>
      </c>
      <c r="BD135" s="44">
        <v>8433.0</v>
      </c>
      <c r="BE135" s="71">
        <v>12898.0</v>
      </c>
      <c r="BF135" s="42">
        <v>567080.0</v>
      </c>
      <c r="BG135" s="44">
        <v>484317.0</v>
      </c>
      <c r="BH135" s="44">
        <v>3534.0</v>
      </c>
      <c r="BI135" s="44">
        <v>57447.0</v>
      </c>
      <c r="BJ135" s="44">
        <v>8857.0</v>
      </c>
      <c r="BK135" s="44">
        <v>5962.0</v>
      </c>
      <c r="BL135" s="71">
        <v>6963.0</v>
      </c>
      <c r="BM135" s="186"/>
      <c r="BN135" s="186"/>
      <c r="BO135" s="44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6"/>
      <c r="CE135" s="56"/>
      <c r="CF135" s="58"/>
      <c r="CG135" s="56"/>
      <c r="CH135" s="58"/>
      <c r="CI135" s="58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</row>
    <row r="136" ht="15.0" customHeight="1">
      <c r="A136" s="176" t="s">
        <v>1341</v>
      </c>
      <c r="B136" s="178" t="s">
        <v>1342</v>
      </c>
      <c r="C136" s="65" t="s">
        <v>1343</v>
      </c>
      <c r="D136" s="67" t="s">
        <v>1344</v>
      </c>
      <c r="E136" s="69" t="s">
        <v>1345</v>
      </c>
      <c r="F136" s="71" t="s">
        <v>1346</v>
      </c>
      <c r="G136" s="73">
        <v>1946.0</v>
      </c>
      <c r="H136" s="75" t="s">
        <v>103</v>
      </c>
      <c r="I136" s="73">
        <v>1992.0</v>
      </c>
      <c r="J136" s="87">
        <f t="shared" si="48"/>
        <v>0.7308809686</v>
      </c>
      <c r="K136" s="89">
        <f t="shared" si="49"/>
        <v>0.2691190314</v>
      </c>
      <c r="L136" s="42" t="str">
        <f t="shared" si="31"/>
        <v>D+</v>
      </c>
      <c r="M136" s="180">
        <f t="shared" si="32"/>
        <v>27.61744379</v>
      </c>
      <c r="N136" s="87">
        <f t="shared" si="6"/>
        <v>0.7958792249</v>
      </c>
      <c r="O136" s="89">
        <f t="shared" si="7"/>
        <v>0.2041207751</v>
      </c>
      <c r="P136" s="44" t="str">
        <f t="shared" si="33"/>
        <v>D+</v>
      </c>
      <c r="Q136" s="180">
        <f t="shared" si="34"/>
        <v>27.62340318</v>
      </c>
      <c r="R136" s="87">
        <f t="shared" si="8"/>
        <v>0.812998287</v>
      </c>
      <c r="S136" s="89">
        <f t="shared" si="9"/>
        <v>0.187001713</v>
      </c>
      <c r="T136" s="44" t="str">
        <f t="shared" si="35"/>
        <v>D+</v>
      </c>
      <c r="U136" s="180">
        <f t="shared" si="36"/>
        <v>27.6114844</v>
      </c>
      <c r="V136" s="87">
        <f t="shared" si="50"/>
        <v>0.7308809686</v>
      </c>
      <c r="W136" s="124">
        <f t="shared" si="51"/>
        <v>0.2691190314</v>
      </c>
      <c r="X136" s="87">
        <f t="shared" si="12"/>
        <v>0.7382239912</v>
      </c>
      <c r="Y136" s="124">
        <f t="shared" si="13"/>
        <v>0.2617760088</v>
      </c>
      <c r="Z136" s="87">
        <f t="shared" si="14"/>
        <v>0.3742443867</v>
      </c>
      <c r="AA136" s="89">
        <f t="shared" si="15"/>
        <v>0.5206979477</v>
      </c>
      <c r="AB136" s="89">
        <f t="shared" si="16"/>
        <v>0.07351918532</v>
      </c>
      <c r="AC136" s="89">
        <f t="shared" si="17"/>
        <v>0.01970170963</v>
      </c>
      <c r="AD136" s="89">
        <f t="shared" si="18"/>
        <v>0.001358932498</v>
      </c>
      <c r="AE136" s="89">
        <f t="shared" si="19"/>
        <v>0.01047783815</v>
      </c>
      <c r="AF136" s="87"/>
      <c r="AG136" s="124"/>
      <c r="AH136" s="21">
        <v>133.0</v>
      </c>
      <c r="AI136" s="128">
        <f t="shared" si="20"/>
        <v>222017</v>
      </c>
      <c r="AJ136" s="182">
        <v>162268.0</v>
      </c>
      <c r="AK136" s="182">
        <v>59749.0</v>
      </c>
      <c r="AL136" s="197">
        <v>0.0</v>
      </c>
      <c r="AM136" s="128">
        <v>236854.0</v>
      </c>
      <c r="AN136" s="138">
        <v>83989.0</v>
      </c>
      <c r="AO136" s="128"/>
      <c r="AP136" s="138"/>
      <c r="AQ136" s="109">
        <f t="shared" si="21"/>
        <v>27.61744379</v>
      </c>
      <c r="AR136" s="198">
        <v>332726.0</v>
      </c>
      <c r="AS136" s="182">
        <v>262668.0</v>
      </c>
      <c r="AT136" s="182">
        <v>67367.0</v>
      </c>
      <c r="AU136" s="132">
        <f t="shared" si="37"/>
        <v>27.62340318</v>
      </c>
      <c r="AV136" s="128">
        <v>288077.0</v>
      </c>
      <c r="AW136" s="130">
        <v>66262.0</v>
      </c>
      <c r="AX136" s="132">
        <f t="shared" si="38"/>
        <v>27.6114844</v>
      </c>
      <c r="AY136" s="42">
        <v>712495.0</v>
      </c>
      <c r="AZ136" s="44">
        <v>252627.0</v>
      </c>
      <c r="BA136" s="44">
        <v>374360.0</v>
      </c>
      <c r="BB136" s="44">
        <v>62637.0</v>
      </c>
      <c r="BC136" s="44">
        <v>12744.0</v>
      </c>
      <c r="BD136" s="44">
        <v>977.0</v>
      </c>
      <c r="BE136" s="71">
        <v>9150.0</v>
      </c>
      <c r="BF136" s="42">
        <v>533507.0</v>
      </c>
      <c r="BG136" s="44">
        <v>199662.0</v>
      </c>
      <c r="BH136" s="44">
        <v>277796.0</v>
      </c>
      <c r="BI136" s="44">
        <v>39223.0</v>
      </c>
      <c r="BJ136" s="44">
        <v>10511.0</v>
      </c>
      <c r="BK136" s="44">
        <v>725.0</v>
      </c>
      <c r="BL136" s="71">
        <v>5590.0</v>
      </c>
      <c r="BM136" s="186"/>
      <c r="BN136" s="186"/>
      <c r="BO136" s="44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6"/>
      <c r="CE136" s="56"/>
      <c r="CF136" s="58"/>
      <c r="CG136" s="56"/>
      <c r="CH136" s="58"/>
      <c r="CI136" s="58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</row>
    <row r="137" ht="15.0" customHeight="1">
      <c r="A137" s="139" t="s">
        <v>1347</v>
      </c>
      <c r="B137" s="140" t="s">
        <v>1348</v>
      </c>
      <c r="C137" s="65" t="s">
        <v>1349</v>
      </c>
      <c r="D137" s="67" t="s">
        <v>580</v>
      </c>
      <c r="E137" s="69" t="s">
        <v>1350</v>
      </c>
      <c r="F137" s="71" t="s">
        <v>1351</v>
      </c>
      <c r="G137" s="73">
        <v>1956.0</v>
      </c>
      <c r="H137" s="75" t="s">
        <v>78</v>
      </c>
      <c r="I137" s="73" t="s">
        <v>182</v>
      </c>
      <c r="J137" s="87">
        <f t="shared" si="48"/>
        <v>0.7849421832</v>
      </c>
      <c r="K137" s="89">
        <f t="shared" si="49"/>
        <v>0.2144213917</v>
      </c>
      <c r="L137" s="42" t="str">
        <f t="shared" si="31"/>
        <v>D+</v>
      </c>
      <c r="M137" s="180">
        <f t="shared" si="32"/>
        <v>28.65251491</v>
      </c>
      <c r="N137" s="87">
        <f t="shared" si="6"/>
        <v>0.8132445656</v>
      </c>
      <c r="O137" s="89">
        <f t="shared" si="7"/>
        <v>0.1867554344</v>
      </c>
      <c r="P137" s="44" t="str">
        <f t="shared" si="33"/>
        <v>D+</v>
      </c>
      <c r="Q137" s="180">
        <f t="shared" si="34"/>
        <v>29.35993724</v>
      </c>
      <c r="R137" s="87">
        <f t="shared" si="8"/>
        <v>0.8163343686</v>
      </c>
      <c r="S137" s="89">
        <f t="shared" si="9"/>
        <v>0.1836656314</v>
      </c>
      <c r="T137" s="44" t="str">
        <f t="shared" si="35"/>
        <v>D+</v>
      </c>
      <c r="U137" s="180">
        <f t="shared" si="36"/>
        <v>27.94509257</v>
      </c>
      <c r="V137" s="87">
        <f t="shared" si="50"/>
        <v>0.7854420582</v>
      </c>
      <c r="W137" s="124">
        <f t="shared" si="51"/>
        <v>0.2145579418</v>
      </c>
      <c r="X137" s="87">
        <f t="shared" si="12"/>
        <v>0.7315067322</v>
      </c>
      <c r="Y137" s="124">
        <f t="shared" si="13"/>
        <v>0.2684932678</v>
      </c>
      <c r="Z137" s="87">
        <f t="shared" si="14"/>
        <v>0.3344874803</v>
      </c>
      <c r="AA137" s="89">
        <f t="shared" si="15"/>
        <v>0.5347498444</v>
      </c>
      <c r="AB137" s="89">
        <f t="shared" si="16"/>
        <v>0.110853641</v>
      </c>
      <c r="AC137" s="89">
        <f t="shared" si="17"/>
        <v>0.007353856466</v>
      </c>
      <c r="AD137" s="89">
        <f t="shared" si="18"/>
        <v>0.001537798631</v>
      </c>
      <c r="AE137" s="89">
        <f t="shared" si="19"/>
        <v>0.01101737923</v>
      </c>
      <c r="AF137" s="87"/>
      <c r="AG137" s="124"/>
      <c r="AH137" s="21">
        <v>134.0</v>
      </c>
      <c r="AI137" s="128">
        <f t="shared" si="20"/>
        <v>204266</v>
      </c>
      <c r="AJ137" s="182">
        <v>160337.0</v>
      </c>
      <c r="AK137" s="182">
        <v>43799.0</v>
      </c>
      <c r="AL137" s="197">
        <v>130.0</v>
      </c>
      <c r="AM137" s="128">
        <v>188303.0</v>
      </c>
      <c r="AN137" s="138">
        <v>69115.0</v>
      </c>
      <c r="AO137" s="128"/>
      <c r="AP137" s="138"/>
      <c r="AQ137" s="109">
        <f t="shared" si="21"/>
        <v>28.65251491</v>
      </c>
      <c r="AR137" s="198">
        <v>311173.0</v>
      </c>
      <c r="AS137" s="182">
        <v>251147.0</v>
      </c>
      <c r="AT137" s="182">
        <v>57674.0</v>
      </c>
      <c r="AU137" s="132">
        <f t="shared" si="37"/>
        <v>29.35993724</v>
      </c>
      <c r="AV137" s="128">
        <v>269943.0</v>
      </c>
      <c r="AW137" s="130">
        <v>60734.0</v>
      </c>
      <c r="AX137" s="132">
        <f t="shared" si="38"/>
        <v>27.94509257</v>
      </c>
      <c r="AY137" s="42">
        <v>713236.0</v>
      </c>
      <c r="AZ137" s="44">
        <v>210988.0</v>
      </c>
      <c r="BA137" s="44">
        <v>394458.0</v>
      </c>
      <c r="BB137" s="44">
        <v>91093.0</v>
      </c>
      <c r="BC137" s="44">
        <v>4813.0</v>
      </c>
      <c r="BD137" s="44">
        <v>1090.0</v>
      </c>
      <c r="BE137" s="71">
        <v>10794.0</v>
      </c>
      <c r="BF137" s="42">
        <v>522175.0</v>
      </c>
      <c r="BG137" s="44">
        <v>174661.0</v>
      </c>
      <c r="BH137" s="44">
        <v>279233.0</v>
      </c>
      <c r="BI137" s="44">
        <v>57885.0</v>
      </c>
      <c r="BJ137" s="44">
        <v>3840.0</v>
      </c>
      <c r="BK137" s="44">
        <v>803.0</v>
      </c>
      <c r="BL137" s="71">
        <v>5753.0</v>
      </c>
      <c r="BM137" s="186"/>
      <c r="BN137" s="186"/>
      <c r="BO137" s="44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6"/>
      <c r="CE137" s="56"/>
      <c r="CF137" s="58"/>
      <c r="CG137" s="56"/>
      <c r="CH137" s="58"/>
      <c r="CI137" s="58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</row>
    <row r="138" ht="15.0" customHeight="1">
      <c r="A138" s="176" t="s">
        <v>1352</v>
      </c>
      <c r="B138" s="178" t="s">
        <v>1353</v>
      </c>
      <c r="C138" s="65" t="s">
        <v>106</v>
      </c>
      <c r="D138" s="67" t="s">
        <v>1354</v>
      </c>
      <c r="E138" s="69" t="s">
        <v>1355</v>
      </c>
      <c r="F138" s="71" t="s">
        <v>1356</v>
      </c>
      <c r="G138" s="73">
        <v>1966.0</v>
      </c>
      <c r="H138" s="75" t="s">
        <v>110</v>
      </c>
      <c r="I138" s="73">
        <v>2004.0</v>
      </c>
      <c r="J138" s="87">
        <f t="shared" si="48"/>
        <v>0.6456221835</v>
      </c>
      <c r="K138" s="89">
        <f t="shared" si="49"/>
        <v>0.3543778165</v>
      </c>
      <c r="L138" s="42" t="str">
        <f t="shared" si="31"/>
        <v>D+</v>
      </c>
      <c r="M138" s="180">
        <f t="shared" si="32"/>
        <v>5.073125453</v>
      </c>
      <c r="N138" s="87">
        <f t="shared" si="6"/>
        <v>0.5677277613</v>
      </c>
      <c r="O138" s="89">
        <f t="shared" si="7"/>
        <v>0.4322722387</v>
      </c>
      <c r="P138" s="44" t="str">
        <f t="shared" si="33"/>
        <v>D+</v>
      </c>
      <c r="Q138" s="180">
        <f t="shared" si="34"/>
        <v>4.80825681</v>
      </c>
      <c r="R138" s="87">
        <f t="shared" si="8"/>
        <v>0.5902633839</v>
      </c>
      <c r="S138" s="89">
        <f t="shared" si="9"/>
        <v>0.4097366161</v>
      </c>
      <c r="T138" s="44" t="str">
        <f t="shared" si="35"/>
        <v>D+</v>
      </c>
      <c r="U138" s="180">
        <f t="shared" si="36"/>
        <v>5.337994096</v>
      </c>
      <c r="V138" s="87">
        <f t="shared" si="50"/>
        <v>0.6456221835</v>
      </c>
      <c r="W138" s="124">
        <f t="shared" si="51"/>
        <v>0.3543778165</v>
      </c>
      <c r="X138" s="87">
        <f t="shared" si="12"/>
        <v>0.6848383261</v>
      </c>
      <c r="Y138" s="124">
        <f t="shared" si="13"/>
        <v>0.3151616739</v>
      </c>
      <c r="Z138" s="87">
        <f t="shared" si="14"/>
        <v>0.6640716848</v>
      </c>
      <c r="AA138" s="89">
        <f t="shared" si="15"/>
        <v>0.04558677238</v>
      </c>
      <c r="AB138" s="89">
        <f t="shared" si="16"/>
        <v>0.244347813</v>
      </c>
      <c r="AC138" s="89">
        <f t="shared" si="17"/>
        <v>0.03718762246</v>
      </c>
      <c r="AD138" s="89">
        <f t="shared" si="18"/>
        <v>0.0009872486661</v>
      </c>
      <c r="AE138" s="89">
        <f t="shared" si="19"/>
        <v>0.00781885871</v>
      </c>
      <c r="AF138" s="87"/>
      <c r="AG138" s="124"/>
      <c r="AH138" s="21">
        <v>135.0</v>
      </c>
      <c r="AI138" s="128">
        <f t="shared" si="20"/>
        <v>180855</v>
      </c>
      <c r="AJ138" s="182">
        <v>116764.0</v>
      </c>
      <c r="AK138" s="182">
        <v>64091.0</v>
      </c>
      <c r="AL138" s="197">
        <v>0.0</v>
      </c>
      <c r="AM138" s="128">
        <v>168738.0</v>
      </c>
      <c r="AN138" s="138">
        <v>77653.0</v>
      </c>
      <c r="AO138" s="128"/>
      <c r="AP138" s="138"/>
      <c r="AQ138" s="109">
        <f t="shared" si="21"/>
        <v>5.073125453</v>
      </c>
      <c r="AR138" s="198">
        <v>256893.0</v>
      </c>
      <c r="AS138" s="182">
        <v>143676.0</v>
      </c>
      <c r="AT138" s="182">
        <v>109396.0</v>
      </c>
      <c r="AU138" s="132">
        <f t="shared" si="37"/>
        <v>4.80825681</v>
      </c>
      <c r="AV138" s="128">
        <v>159475.0</v>
      </c>
      <c r="AW138" s="130">
        <v>110701.0</v>
      </c>
      <c r="AX138" s="132">
        <f t="shared" si="38"/>
        <v>5.337994096</v>
      </c>
      <c r="AY138" s="42">
        <v>712113.0</v>
      </c>
      <c r="AZ138" s="44">
        <v>442966.0</v>
      </c>
      <c r="BA138" s="44">
        <v>33004.0</v>
      </c>
      <c r="BB138" s="44">
        <v>202543.0</v>
      </c>
      <c r="BC138" s="44">
        <v>25408.0</v>
      </c>
      <c r="BD138" s="44">
        <v>700.0</v>
      </c>
      <c r="BE138" s="71">
        <v>7492.0</v>
      </c>
      <c r="BF138" s="42">
        <v>530768.0</v>
      </c>
      <c r="BG138" s="44">
        <v>352468.0</v>
      </c>
      <c r="BH138" s="44">
        <v>24196.0</v>
      </c>
      <c r="BI138" s="44">
        <v>129692.0</v>
      </c>
      <c r="BJ138" s="44">
        <v>19738.0</v>
      </c>
      <c r="BK138" s="44">
        <v>524.0</v>
      </c>
      <c r="BL138" s="71">
        <v>4150.0</v>
      </c>
      <c r="BM138" s="186"/>
      <c r="BN138" s="186"/>
      <c r="BO138" s="44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6"/>
      <c r="CE138" s="56"/>
      <c r="CF138" s="58"/>
      <c r="CG138" s="56"/>
      <c r="CH138" s="58"/>
      <c r="CI138" s="58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</row>
    <row r="139" ht="15.0" customHeight="1">
      <c r="A139" s="139" t="s">
        <v>1357</v>
      </c>
      <c r="B139" s="140" t="s">
        <v>1358</v>
      </c>
      <c r="C139" s="65" t="s">
        <v>1359</v>
      </c>
      <c r="D139" s="67" t="s">
        <v>1360</v>
      </c>
      <c r="E139" s="69" t="s">
        <v>1361</v>
      </c>
      <c r="F139" s="71" t="s">
        <v>1362</v>
      </c>
      <c r="G139" s="73">
        <v>1953.0</v>
      </c>
      <c r="H139" s="75" t="s">
        <v>110</v>
      </c>
      <c r="I139" s="73">
        <v>1992.0</v>
      </c>
      <c r="J139" s="87">
        <f t="shared" si="48"/>
        <v>0.7814682571</v>
      </c>
      <c r="K139" s="89">
        <f t="shared" si="49"/>
        <v>0.2185317429</v>
      </c>
      <c r="L139" s="42" t="str">
        <f t="shared" si="31"/>
        <v>D+</v>
      </c>
      <c r="M139" s="180">
        <f t="shared" si="32"/>
        <v>29.24823966</v>
      </c>
      <c r="N139" s="87">
        <f t="shared" si="6"/>
        <v>0.8258718758</v>
      </c>
      <c r="O139" s="89">
        <f t="shared" si="7"/>
        <v>0.1741281242</v>
      </c>
      <c r="P139" s="44" t="str">
        <f t="shared" si="33"/>
        <v>D+</v>
      </c>
      <c r="Q139" s="180">
        <f t="shared" si="34"/>
        <v>30.62266827</v>
      </c>
      <c r="R139" s="87">
        <f t="shared" si="8"/>
        <v>0.8156215535</v>
      </c>
      <c r="S139" s="89">
        <f t="shared" si="9"/>
        <v>0.1843784465</v>
      </c>
      <c r="T139" s="44" t="str">
        <f t="shared" si="35"/>
        <v>D+</v>
      </c>
      <c r="U139" s="180">
        <f t="shared" si="36"/>
        <v>27.87381106</v>
      </c>
      <c r="V139" s="87">
        <f t="shared" si="50"/>
        <v>0.7814682571</v>
      </c>
      <c r="W139" s="124">
        <f t="shared" si="51"/>
        <v>0.2185317429</v>
      </c>
      <c r="X139" s="87">
        <f t="shared" si="12"/>
        <v>0.8300426778</v>
      </c>
      <c r="Y139" s="124">
        <f t="shared" si="13"/>
        <v>0.1699573222</v>
      </c>
      <c r="Z139" s="87">
        <f t="shared" si="14"/>
        <v>0.2623062527</v>
      </c>
      <c r="AA139" s="89">
        <f t="shared" si="15"/>
        <v>0.03908426987</v>
      </c>
      <c r="AB139" s="89">
        <f t="shared" si="16"/>
        <v>0.658219322</v>
      </c>
      <c r="AC139" s="89">
        <f t="shared" si="17"/>
        <v>0.0307914059</v>
      </c>
      <c r="AD139" s="89">
        <f t="shared" si="18"/>
        <v>0.001237154701</v>
      </c>
      <c r="AE139" s="89">
        <f t="shared" si="19"/>
        <v>0.008361594791</v>
      </c>
      <c r="AF139" s="87"/>
      <c r="AG139" s="124"/>
      <c r="AH139" s="21">
        <v>136.0</v>
      </c>
      <c r="AI139" s="128">
        <f t="shared" si="20"/>
        <v>101944</v>
      </c>
      <c r="AJ139" s="182">
        <v>79666.0</v>
      </c>
      <c r="AK139" s="182">
        <v>22278.0</v>
      </c>
      <c r="AL139" s="197">
        <v>0.0</v>
      </c>
      <c r="AM139" s="128">
        <v>133226.0</v>
      </c>
      <c r="AN139" s="138">
        <v>27279.0</v>
      </c>
      <c r="AO139" s="128"/>
      <c r="AP139" s="138"/>
      <c r="AQ139" s="109">
        <f t="shared" si="21"/>
        <v>29.24823966</v>
      </c>
      <c r="AR139" s="198">
        <v>169434.0</v>
      </c>
      <c r="AS139" s="182">
        <v>137065.0</v>
      </c>
      <c r="AT139" s="182">
        <v>28899.0</v>
      </c>
      <c r="AU139" s="132">
        <f t="shared" si="37"/>
        <v>30.62266827</v>
      </c>
      <c r="AV139" s="128">
        <v>144949.0</v>
      </c>
      <c r="AW139" s="130">
        <v>32767.0</v>
      </c>
      <c r="AX139" s="132">
        <f t="shared" si="38"/>
        <v>27.87381106</v>
      </c>
      <c r="AY139" s="42">
        <v>714974.0</v>
      </c>
      <c r="AZ139" s="44">
        <v>153066.0</v>
      </c>
      <c r="BA139" s="44">
        <v>28121.0</v>
      </c>
      <c r="BB139" s="44">
        <v>507444.0</v>
      </c>
      <c r="BC139" s="44">
        <v>18802.0</v>
      </c>
      <c r="BD139" s="44">
        <v>796.0</v>
      </c>
      <c r="BE139" s="71">
        <v>6745.0</v>
      </c>
      <c r="BF139" s="42">
        <v>509233.0</v>
      </c>
      <c r="BG139" s="44">
        <v>133575.0</v>
      </c>
      <c r="BH139" s="44">
        <v>19903.0</v>
      </c>
      <c r="BI139" s="44">
        <v>335187.0</v>
      </c>
      <c r="BJ139" s="44">
        <v>15680.0</v>
      </c>
      <c r="BK139" s="44">
        <v>630.0</v>
      </c>
      <c r="BL139" s="71">
        <v>4258.0</v>
      </c>
      <c r="BM139" s="186"/>
      <c r="BN139" s="186"/>
      <c r="BO139" s="44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6"/>
      <c r="CE139" s="56"/>
      <c r="CF139" s="58"/>
      <c r="CG139" s="56"/>
      <c r="CH139" s="58"/>
      <c r="CI139" s="58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</row>
    <row r="140" ht="15.0" customHeight="1">
      <c r="A140" s="176" t="s">
        <v>1363</v>
      </c>
      <c r="B140" s="178" t="s">
        <v>1364</v>
      </c>
      <c r="C140" s="65" t="s">
        <v>255</v>
      </c>
      <c r="D140" s="67" t="s">
        <v>1365</v>
      </c>
      <c r="E140" s="69" t="s">
        <v>1366</v>
      </c>
      <c r="F140" s="71" t="s">
        <v>1367</v>
      </c>
      <c r="G140" s="73">
        <v>1959.0</v>
      </c>
      <c r="H140" s="75" t="s">
        <v>110</v>
      </c>
      <c r="I140" s="73">
        <v>2008.0</v>
      </c>
      <c r="J140" s="87">
        <f t="shared" si="48"/>
        <v>0.6323477467</v>
      </c>
      <c r="K140" s="89">
        <f t="shared" si="49"/>
        <v>0.3062183796</v>
      </c>
      <c r="L140" s="42" t="str">
        <f t="shared" si="31"/>
        <v>D+</v>
      </c>
      <c r="M140" s="180">
        <f t="shared" si="32"/>
        <v>16.33257494</v>
      </c>
      <c r="N140" s="87">
        <f t="shared" si="6"/>
        <v>0.6748246862</v>
      </c>
      <c r="O140" s="89">
        <f t="shared" si="7"/>
        <v>0.3251753138</v>
      </c>
      <c r="P140" s="44" t="str">
        <f t="shared" si="33"/>
        <v>D+</v>
      </c>
      <c r="Q140" s="180">
        <f t="shared" si="34"/>
        <v>15.5179493</v>
      </c>
      <c r="R140" s="87">
        <f t="shared" si="8"/>
        <v>0.7083554486</v>
      </c>
      <c r="S140" s="89">
        <f t="shared" si="9"/>
        <v>0.2916445514</v>
      </c>
      <c r="T140" s="44" t="str">
        <f t="shared" si="35"/>
        <v>D+</v>
      </c>
      <c r="U140" s="180">
        <f t="shared" si="36"/>
        <v>17.14720057</v>
      </c>
      <c r="V140" s="87">
        <f t="shared" si="50"/>
        <v>0.6737380872</v>
      </c>
      <c r="W140" s="124">
        <f t="shared" si="51"/>
        <v>0.3262619128</v>
      </c>
      <c r="X140" s="87">
        <f t="shared" si="12"/>
        <v>0.6969272757</v>
      </c>
      <c r="Y140" s="124">
        <f t="shared" si="13"/>
        <v>0.3030727243</v>
      </c>
      <c r="Z140" s="87">
        <f t="shared" si="14"/>
        <v>0.7328392654</v>
      </c>
      <c r="AA140" s="89">
        <f t="shared" si="15"/>
        <v>0.02512294463</v>
      </c>
      <c r="AB140" s="89">
        <f t="shared" si="16"/>
        <v>0.1607535338</v>
      </c>
      <c r="AC140" s="89">
        <f t="shared" si="17"/>
        <v>0.06653776941</v>
      </c>
      <c r="AD140" s="89">
        <f t="shared" si="18"/>
        <v>0.001440650027</v>
      </c>
      <c r="AE140" s="89">
        <f t="shared" si="19"/>
        <v>0.01330583678</v>
      </c>
      <c r="AF140" s="87"/>
      <c r="AG140" s="124"/>
      <c r="AH140" s="21">
        <v>137.0</v>
      </c>
      <c r="AI140" s="128">
        <f t="shared" si="20"/>
        <v>184019</v>
      </c>
      <c r="AJ140" s="182">
        <v>116364.0</v>
      </c>
      <c r="AK140" s="182">
        <v>56350.0</v>
      </c>
      <c r="AL140" s="204">
        <v>11305.0</v>
      </c>
      <c r="AM140" s="128">
        <v>177729.0</v>
      </c>
      <c r="AN140" s="138">
        <v>77289.0</v>
      </c>
      <c r="AO140" s="128"/>
      <c r="AP140" s="138"/>
      <c r="AQ140" s="109">
        <f t="shared" si="21"/>
        <v>16.33257494</v>
      </c>
      <c r="AR140" s="198">
        <v>285239.0</v>
      </c>
      <c r="AS140" s="182">
        <v>188324.0</v>
      </c>
      <c r="AT140" s="182">
        <v>90747.0</v>
      </c>
      <c r="AU140" s="132">
        <f t="shared" si="37"/>
        <v>15.5179493</v>
      </c>
      <c r="AV140" s="128">
        <v>214869.0</v>
      </c>
      <c r="AW140" s="130">
        <v>88466.0</v>
      </c>
      <c r="AX140" s="132">
        <f t="shared" si="38"/>
        <v>17.14720057</v>
      </c>
      <c r="AY140" s="42">
        <v>712744.0</v>
      </c>
      <c r="AZ140" s="44">
        <v>500737.0</v>
      </c>
      <c r="BA140" s="44">
        <v>18191.0</v>
      </c>
      <c r="BB140" s="44">
        <v>133545.0</v>
      </c>
      <c r="BC140" s="44">
        <v>46674.0</v>
      </c>
      <c r="BD140" s="44">
        <v>1038.0</v>
      </c>
      <c r="BE140" s="71">
        <v>12559.0</v>
      </c>
      <c r="BF140" s="42">
        <v>582376.0</v>
      </c>
      <c r="BG140" s="44">
        <v>426788.0</v>
      </c>
      <c r="BH140" s="44">
        <v>14631.0</v>
      </c>
      <c r="BI140" s="44">
        <v>93619.0</v>
      </c>
      <c r="BJ140" s="44">
        <v>38750.0</v>
      </c>
      <c r="BK140" s="44">
        <v>839.0</v>
      </c>
      <c r="BL140" s="71">
        <v>7749.0</v>
      </c>
      <c r="BM140" s="186"/>
      <c r="BN140" s="186"/>
      <c r="BO140" s="44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6"/>
      <c r="CE140" s="56"/>
      <c r="CF140" s="58"/>
      <c r="CG140" s="56"/>
      <c r="CH140" s="58"/>
      <c r="CI140" s="58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</row>
    <row r="141" ht="15.0" customHeight="1">
      <c r="A141" s="139" t="s">
        <v>1368</v>
      </c>
      <c r="B141" s="140" t="s">
        <v>1369</v>
      </c>
      <c r="C141" s="72" t="s">
        <v>1370</v>
      </c>
      <c r="D141" s="74" t="s">
        <v>1371</v>
      </c>
      <c r="E141" s="69" t="s">
        <v>1372</v>
      </c>
      <c r="F141" s="71" t="s">
        <v>1373</v>
      </c>
      <c r="G141" s="73">
        <v>1961.0</v>
      </c>
      <c r="H141" s="75" t="s">
        <v>1047</v>
      </c>
      <c r="I141" s="73">
        <v>2006.0</v>
      </c>
      <c r="J141" s="87">
        <f t="shared" si="48"/>
        <v>0.3286464616</v>
      </c>
      <c r="K141" s="89">
        <f t="shared" si="49"/>
        <v>0.6713535384</v>
      </c>
      <c r="L141" s="42" t="str">
        <f t="shared" si="31"/>
        <v>R+</v>
      </c>
      <c r="M141" s="91">
        <f t="shared" si="32"/>
        <v>3.902338603</v>
      </c>
      <c r="N141" s="87">
        <f t="shared" si="6"/>
        <v>0.458272381</v>
      </c>
      <c r="O141" s="89">
        <f t="shared" si="7"/>
        <v>0.541727619</v>
      </c>
      <c r="P141" s="44" t="str">
        <f t="shared" si="33"/>
        <v>R+</v>
      </c>
      <c r="Q141" s="91">
        <f t="shared" si="34"/>
        <v>6.137281221</v>
      </c>
      <c r="R141" s="87">
        <f t="shared" si="8"/>
        <v>0.5202094831</v>
      </c>
      <c r="S141" s="89">
        <f t="shared" si="9"/>
        <v>0.4797905169</v>
      </c>
      <c r="T141" s="44" t="str">
        <f t="shared" si="35"/>
        <v>R+</v>
      </c>
      <c r="U141" s="91">
        <f t="shared" si="36"/>
        <v>1.667395985</v>
      </c>
      <c r="V141" s="87">
        <f t="shared" si="50"/>
        <v>0.3286464616</v>
      </c>
      <c r="W141" s="124">
        <f t="shared" si="51"/>
        <v>0.6713535384</v>
      </c>
      <c r="X141" s="87">
        <f t="shared" si="12"/>
        <v>0.4077864894</v>
      </c>
      <c r="Y141" s="124">
        <f t="shared" si="13"/>
        <v>0.5922135106</v>
      </c>
      <c r="Z141" s="87">
        <f t="shared" si="14"/>
        <v>0.8161763599</v>
      </c>
      <c r="AA141" s="89">
        <f t="shared" si="15"/>
        <v>0.02277159508</v>
      </c>
      <c r="AB141" s="89">
        <f t="shared" si="16"/>
        <v>0.0743422836</v>
      </c>
      <c r="AC141" s="89">
        <f t="shared" si="17"/>
        <v>0.07677060117</v>
      </c>
      <c r="AD141" s="89">
        <f t="shared" si="18"/>
        <v>0.0009148545268</v>
      </c>
      <c r="AE141" s="89">
        <f t="shared" si="19"/>
        <v>0.009024305765</v>
      </c>
      <c r="AF141" s="87"/>
      <c r="AG141" s="124"/>
      <c r="AH141" s="21">
        <v>138.0</v>
      </c>
      <c r="AI141" s="128">
        <f t="shared" si="20"/>
        <v>238752</v>
      </c>
      <c r="AJ141" s="182">
        <v>78465.0</v>
      </c>
      <c r="AK141" s="182">
        <v>160287.0</v>
      </c>
      <c r="AL141" s="197">
        <v>0.0</v>
      </c>
      <c r="AM141" s="128">
        <v>132991.0</v>
      </c>
      <c r="AN141" s="138">
        <v>193138.0</v>
      </c>
      <c r="AO141" s="128"/>
      <c r="AP141" s="138"/>
      <c r="AQ141" s="109">
        <f t="shared" si="21"/>
        <v>-3.902338603</v>
      </c>
      <c r="AR141" s="198">
        <v>336936.0</v>
      </c>
      <c r="AS141" s="182">
        <v>151937.0</v>
      </c>
      <c r="AT141" s="182">
        <v>179606.0</v>
      </c>
      <c r="AU141" s="132">
        <f t="shared" si="37"/>
        <v>-6.137281221</v>
      </c>
      <c r="AV141" s="128">
        <v>179195.0</v>
      </c>
      <c r="AW141" s="130">
        <v>165272.0</v>
      </c>
      <c r="AX141" s="132">
        <f t="shared" si="38"/>
        <v>-1.667395985</v>
      </c>
      <c r="AY141" s="42">
        <v>713102.0</v>
      </c>
      <c r="AZ141" s="44">
        <v>566319.0</v>
      </c>
      <c r="BA141" s="44">
        <v>17544.0</v>
      </c>
      <c r="BB141" s="44">
        <v>62309.0</v>
      </c>
      <c r="BC141" s="44">
        <v>55511.0</v>
      </c>
      <c r="BD141" s="44">
        <v>656.0</v>
      </c>
      <c r="BE141" s="71">
        <v>10763.0</v>
      </c>
      <c r="BF141" s="42">
        <v>531232.0</v>
      </c>
      <c r="BG141" s="44">
        <v>433579.0</v>
      </c>
      <c r="BH141" s="44">
        <v>12097.0</v>
      </c>
      <c r="BI141" s="44">
        <v>39493.0</v>
      </c>
      <c r="BJ141" s="44">
        <v>40783.0</v>
      </c>
      <c r="BK141" s="44">
        <v>486.0</v>
      </c>
      <c r="BL141" s="71">
        <v>4794.0</v>
      </c>
      <c r="BM141" s="186"/>
      <c r="BN141" s="186"/>
      <c r="BO141" s="44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6"/>
      <c r="CE141" s="56"/>
      <c r="CF141" s="58"/>
      <c r="CG141" s="56"/>
      <c r="CH141" s="58"/>
      <c r="CI141" s="58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</row>
    <row r="142" ht="15.0" customHeight="1">
      <c r="A142" s="176" t="s">
        <v>1374</v>
      </c>
      <c r="B142" s="178" t="s">
        <v>1375</v>
      </c>
      <c r="C142" s="65" t="s">
        <v>1376</v>
      </c>
      <c r="D142" s="67" t="s">
        <v>1028</v>
      </c>
      <c r="E142" s="69" t="s">
        <v>1377</v>
      </c>
      <c r="F142" s="71" t="s">
        <v>1378</v>
      </c>
      <c r="G142" s="73">
        <v>1941.0</v>
      </c>
      <c r="H142" s="75" t="s">
        <v>103</v>
      </c>
      <c r="I142" s="73">
        <v>1996.0</v>
      </c>
      <c r="J142" s="87">
        <f t="shared" si="48"/>
        <v>0.85095294</v>
      </c>
      <c r="K142" s="89">
        <f t="shared" si="49"/>
        <v>0.14904706</v>
      </c>
      <c r="L142" s="42" t="str">
        <f t="shared" si="31"/>
        <v>D+</v>
      </c>
      <c r="M142" s="180">
        <f t="shared" si="32"/>
        <v>36.22515892</v>
      </c>
      <c r="N142" s="87">
        <f t="shared" si="6"/>
        <v>0.8809161782</v>
      </c>
      <c r="O142" s="89">
        <f t="shared" si="7"/>
        <v>0.1190838218</v>
      </c>
      <c r="P142" s="44" t="str">
        <f t="shared" si="33"/>
        <v>D+</v>
      </c>
      <c r="Q142" s="180">
        <f t="shared" si="34"/>
        <v>36.1270985</v>
      </c>
      <c r="R142" s="87">
        <f t="shared" si="8"/>
        <v>0.9001156362</v>
      </c>
      <c r="S142" s="89">
        <f t="shared" si="9"/>
        <v>0.09988436376</v>
      </c>
      <c r="T142" s="44" t="str">
        <f t="shared" si="35"/>
        <v>D+</v>
      </c>
      <c r="U142" s="180">
        <f t="shared" si="36"/>
        <v>36.32321933</v>
      </c>
      <c r="V142" s="87">
        <f t="shared" si="50"/>
        <v>0.85095294</v>
      </c>
      <c r="W142" s="124">
        <f t="shared" si="51"/>
        <v>0.14904706</v>
      </c>
      <c r="X142" s="87">
        <f t="shared" si="12"/>
        <v>0.8851207535</v>
      </c>
      <c r="Y142" s="124">
        <f t="shared" si="13"/>
        <v>0.1148792465</v>
      </c>
      <c r="Z142" s="87">
        <f t="shared" si="14"/>
        <v>0.3038609675</v>
      </c>
      <c r="AA142" s="89">
        <f t="shared" si="15"/>
        <v>0.5002355132</v>
      </c>
      <c r="AB142" s="89">
        <f t="shared" si="16"/>
        <v>0.1152221252</v>
      </c>
      <c r="AC142" s="89">
        <f t="shared" si="17"/>
        <v>0.06654697764</v>
      </c>
      <c r="AD142" s="89">
        <f t="shared" si="18"/>
        <v>0.001409456037</v>
      </c>
      <c r="AE142" s="89">
        <f t="shared" si="19"/>
        <v>0.01272496042</v>
      </c>
      <c r="AF142" s="87"/>
      <c r="AG142" s="124"/>
      <c r="AH142" s="21">
        <v>139.0</v>
      </c>
      <c r="AI142" s="128">
        <f t="shared" si="20"/>
        <v>182278</v>
      </c>
      <c r="AJ142" s="182">
        <v>155110.0</v>
      </c>
      <c r="AK142" s="182">
        <v>27168.0</v>
      </c>
      <c r="AL142" s="197">
        <v>0.0</v>
      </c>
      <c r="AM142" s="128">
        <v>242439.0</v>
      </c>
      <c r="AN142" s="138">
        <v>31466.0</v>
      </c>
      <c r="AO142" s="128"/>
      <c r="AP142" s="138"/>
      <c r="AQ142" s="109">
        <f t="shared" si="21"/>
        <v>36.22515892</v>
      </c>
      <c r="AR142" s="198">
        <v>302887.0</v>
      </c>
      <c r="AS142" s="182">
        <v>264185.0</v>
      </c>
      <c r="AT142" s="182">
        <v>35713.0</v>
      </c>
      <c r="AU142" s="132">
        <f t="shared" si="37"/>
        <v>36.1270985</v>
      </c>
      <c r="AV142" s="128">
        <v>284117.0</v>
      </c>
      <c r="AW142" s="130">
        <v>31528.0</v>
      </c>
      <c r="AX142" s="132">
        <f t="shared" si="38"/>
        <v>36.32321933</v>
      </c>
      <c r="AY142" s="42">
        <v>713505.0</v>
      </c>
      <c r="AZ142" s="44">
        <v>187438.0</v>
      </c>
      <c r="BA142" s="44">
        <v>379266.0</v>
      </c>
      <c r="BB142" s="44">
        <v>93446.0</v>
      </c>
      <c r="BC142" s="44">
        <v>41349.0</v>
      </c>
      <c r="BD142" s="44">
        <v>984.0</v>
      </c>
      <c r="BE142" s="71">
        <v>11022.0</v>
      </c>
      <c r="BF142" s="42">
        <v>551986.0</v>
      </c>
      <c r="BG142" s="44">
        <v>167727.0</v>
      </c>
      <c r="BH142" s="44">
        <v>276123.0</v>
      </c>
      <c r="BI142" s="44">
        <v>63601.0</v>
      </c>
      <c r="BJ142" s="44">
        <v>36733.0</v>
      </c>
      <c r="BK142" s="44">
        <v>778.0</v>
      </c>
      <c r="BL142" s="71">
        <v>7024.0</v>
      </c>
      <c r="BM142" s="186"/>
      <c r="BN142" s="186"/>
      <c r="BO142" s="44"/>
      <c r="BP142" s="58"/>
      <c r="BQ142" s="58"/>
      <c r="BR142" s="58"/>
      <c r="BS142" s="58"/>
      <c r="BT142" s="58"/>
      <c r="BU142" s="58"/>
      <c r="BV142" s="58"/>
      <c r="BW142" s="58"/>
      <c r="BX142" s="58"/>
      <c r="BY142" s="58"/>
      <c r="BZ142" s="58"/>
      <c r="CA142" s="58"/>
      <c r="CB142" s="58"/>
      <c r="CC142" s="58"/>
      <c r="CD142" s="56"/>
      <c r="CE142" s="56"/>
      <c r="CF142" s="58"/>
      <c r="CG142" s="56"/>
      <c r="CH142" s="58"/>
      <c r="CI142" s="58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</row>
    <row r="143" ht="15.0" customHeight="1">
      <c r="A143" s="139" t="s">
        <v>1379</v>
      </c>
      <c r="B143" s="140" t="s">
        <v>1380</v>
      </c>
      <c r="C143" s="65" t="s">
        <v>847</v>
      </c>
      <c r="D143" s="67" t="s">
        <v>1381</v>
      </c>
      <c r="E143" s="69" t="s">
        <v>1382</v>
      </c>
      <c r="F143" s="71" t="s">
        <v>1383</v>
      </c>
      <c r="G143" s="73">
        <v>1968.0</v>
      </c>
      <c r="H143" s="75" t="s">
        <v>1384</v>
      </c>
      <c r="I143" s="73">
        <v>2012.0</v>
      </c>
      <c r="J143" s="87">
        <f t="shared" si="48"/>
        <v>0.5572635314</v>
      </c>
      <c r="K143" s="89">
        <f t="shared" si="49"/>
        <v>0.4427364686</v>
      </c>
      <c r="L143" s="42" t="str">
        <f t="shared" si="31"/>
        <v>D+</v>
      </c>
      <c r="M143" s="180">
        <f t="shared" si="32"/>
        <v>7.534492206</v>
      </c>
      <c r="N143" s="87">
        <f t="shared" si="6"/>
        <v>0.5836301739</v>
      </c>
      <c r="O143" s="89">
        <f t="shared" si="7"/>
        <v>0.4163698261</v>
      </c>
      <c r="P143" s="44" t="str">
        <f t="shared" si="33"/>
        <v>D+</v>
      </c>
      <c r="Q143" s="180">
        <f t="shared" si="34"/>
        <v>6.398498073</v>
      </c>
      <c r="R143" s="87">
        <f t="shared" si="8"/>
        <v>0.6235883063</v>
      </c>
      <c r="S143" s="89">
        <f t="shared" si="9"/>
        <v>0.3764116937</v>
      </c>
      <c r="T143" s="44" t="str">
        <f t="shared" si="35"/>
        <v>D+</v>
      </c>
      <c r="U143" s="180">
        <f t="shared" si="36"/>
        <v>8.670486339</v>
      </c>
      <c r="V143" s="87">
        <f t="shared" si="50"/>
        <v>0.5572635314</v>
      </c>
      <c r="W143" s="124">
        <f t="shared" si="51"/>
        <v>0.4427364686</v>
      </c>
      <c r="X143" s="87">
        <f t="shared" si="12"/>
        <v>0.5474216452</v>
      </c>
      <c r="Y143" s="124">
        <f t="shared" si="13"/>
        <v>0.4525783548</v>
      </c>
      <c r="Z143" s="87">
        <f t="shared" si="14"/>
        <v>0.6056284156</v>
      </c>
      <c r="AA143" s="89">
        <f t="shared" si="15"/>
        <v>0.04043592887</v>
      </c>
      <c r="AB143" s="89">
        <f t="shared" si="16"/>
        <v>0.2213061074</v>
      </c>
      <c r="AC143" s="89">
        <f t="shared" si="17"/>
        <v>0.1200558252</v>
      </c>
      <c r="AD143" s="89">
        <f t="shared" si="18"/>
        <v>0.001156804905</v>
      </c>
      <c r="AE143" s="89">
        <f t="shared" si="19"/>
        <v>0.01141691809</v>
      </c>
      <c r="AF143" s="87"/>
      <c r="AG143" s="124"/>
      <c r="AH143" s="21">
        <v>140.0</v>
      </c>
      <c r="AI143" s="128">
        <f t="shared" si="20"/>
        <v>151056</v>
      </c>
      <c r="AJ143" s="182">
        <v>84178.0</v>
      </c>
      <c r="AK143" s="182">
        <v>66878.0</v>
      </c>
      <c r="AL143" s="197">
        <v>0.0</v>
      </c>
      <c r="AM143" s="128">
        <v>123206.0</v>
      </c>
      <c r="AN143" s="138">
        <v>101860.0</v>
      </c>
      <c r="AO143" s="128"/>
      <c r="AP143" s="138"/>
      <c r="AQ143" s="109">
        <f t="shared" si="21"/>
        <v>7.534492206</v>
      </c>
      <c r="AR143" s="198">
        <v>232123.0</v>
      </c>
      <c r="AS143" s="182">
        <v>133206.0</v>
      </c>
      <c r="AT143" s="182">
        <v>95031.0</v>
      </c>
      <c r="AU143" s="132">
        <f t="shared" si="37"/>
        <v>6.398498073</v>
      </c>
      <c r="AV143" s="128">
        <v>150851.0</v>
      </c>
      <c r="AW143" s="130">
        <v>91057.0</v>
      </c>
      <c r="AX143" s="132">
        <f t="shared" si="38"/>
        <v>8.670486339</v>
      </c>
      <c r="AY143" s="42">
        <v>713275.0</v>
      </c>
      <c r="AZ143" s="44">
        <v>394154.0</v>
      </c>
      <c r="BA143" s="44">
        <v>32457.0</v>
      </c>
      <c r="BB143" s="44">
        <v>189016.0</v>
      </c>
      <c r="BC143" s="44">
        <v>84946.0</v>
      </c>
      <c r="BD143" s="44">
        <v>934.0</v>
      </c>
      <c r="BE143" s="71">
        <v>11768.0</v>
      </c>
      <c r="BF143" s="42">
        <v>535959.0</v>
      </c>
      <c r="BG143" s="44">
        <v>324592.0</v>
      </c>
      <c r="BH143" s="44">
        <v>21672.0</v>
      </c>
      <c r="BI143" s="44">
        <v>118611.0</v>
      </c>
      <c r="BJ143" s="44">
        <v>64345.0</v>
      </c>
      <c r="BK143" s="44">
        <v>620.0</v>
      </c>
      <c r="BL143" s="71">
        <v>6119.0</v>
      </c>
      <c r="BM143" s="186"/>
      <c r="BN143" s="186"/>
      <c r="BO143" s="44"/>
      <c r="BP143" s="58"/>
      <c r="BQ143" s="58"/>
      <c r="BR143" s="58"/>
      <c r="BS143" s="58"/>
      <c r="BT143" s="58"/>
      <c r="BU143" s="58"/>
      <c r="BV143" s="58"/>
      <c r="BW143" s="58"/>
      <c r="BX143" s="58"/>
      <c r="BY143" s="58"/>
      <c r="BZ143" s="58"/>
      <c r="CA143" s="58"/>
      <c r="CB143" s="58"/>
      <c r="CC143" s="58"/>
      <c r="CD143" s="56"/>
      <c r="CE143" s="56"/>
      <c r="CF143" s="58"/>
      <c r="CG143" s="56"/>
      <c r="CH143" s="58"/>
      <c r="CI143" s="58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</row>
    <row r="144" ht="15.0" customHeight="1">
      <c r="A144" s="176" t="s">
        <v>1385</v>
      </c>
      <c r="B144" s="178" t="s">
        <v>1386</v>
      </c>
      <c r="C144" s="65" t="s">
        <v>1387</v>
      </c>
      <c r="D144" s="67" t="s">
        <v>1388</v>
      </c>
      <c r="E144" s="69" t="s">
        <v>1389</v>
      </c>
      <c r="F144" s="71" t="s">
        <v>1390</v>
      </c>
      <c r="G144" s="73">
        <v>1944.0</v>
      </c>
      <c r="H144" s="75" t="s">
        <v>175</v>
      </c>
      <c r="I144" s="73">
        <v>1998.0</v>
      </c>
      <c r="J144" s="87">
        <f t="shared" si="48"/>
        <v>0.6605762474</v>
      </c>
      <c r="K144" s="89">
        <f t="shared" si="49"/>
        <v>0.3391145467</v>
      </c>
      <c r="L144" s="42" t="str">
        <f t="shared" si="31"/>
        <v>D+</v>
      </c>
      <c r="M144" s="180">
        <f t="shared" si="32"/>
        <v>14.93517848</v>
      </c>
      <c r="N144" s="87">
        <f t="shared" si="6"/>
        <v>0.6614778552</v>
      </c>
      <c r="O144" s="89">
        <f t="shared" si="7"/>
        <v>0.3385221448</v>
      </c>
      <c r="P144" s="44" t="str">
        <f t="shared" si="33"/>
        <v>D+</v>
      </c>
      <c r="Q144" s="180">
        <f t="shared" si="34"/>
        <v>14.18326621</v>
      </c>
      <c r="R144" s="87">
        <f t="shared" si="8"/>
        <v>0.6937543505</v>
      </c>
      <c r="S144" s="89">
        <f t="shared" si="9"/>
        <v>0.3062456495</v>
      </c>
      <c r="T144" s="44" t="str">
        <f t="shared" si="35"/>
        <v>D+</v>
      </c>
      <c r="U144" s="180">
        <f t="shared" si="36"/>
        <v>15.68709076</v>
      </c>
      <c r="V144" s="87">
        <f t="shared" si="50"/>
        <v>0.6607805646</v>
      </c>
      <c r="W144" s="124">
        <f t="shared" si="51"/>
        <v>0.3392194354</v>
      </c>
      <c r="X144" s="87">
        <f t="shared" si="12"/>
        <v>0.6632867359</v>
      </c>
      <c r="Y144" s="124">
        <f t="shared" si="13"/>
        <v>0.3367132641</v>
      </c>
      <c r="Z144" s="87">
        <f t="shared" si="14"/>
        <v>0.679896383</v>
      </c>
      <c r="AA144" s="89">
        <f t="shared" si="15"/>
        <v>0.08488693908</v>
      </c>
      <c r="AB144" s="89">
        <f t="shared" si="16"/>
        <v>0.09602116282</v>
      </c>
      <c r="AC144" s="89">
        <f t="shared" si="17"/>
        <v>0.120727658</v>
      </c>
      <c r="AD144" s="89">
        <f t="shared" si="18"/>
        <v>0.001353683472</v>
      </c>
      <c r="AE144" s="89">
        <f t="shared" si="19"/>
        <v>0.01711417363</v>
      </c>
      <c r="AF144" s="87"/>
      <c r="AG144" s="124"/>
      <c r="AH144" s="21">
        <v>141.0</v>
      </c>
      <c r="AI144" s="128">
        <f t="shared" si="20"/>
        <v>213450</v>
      </c>
      <c r="AJ144" s="182">
        <v>141000.0</v>
      </c>
      <c r="AK144" s="182">
        <v>72384.0</v>
      </c>
      <c r="AL144" s="197">
        <v>66.0</v>
      </c>
      <c r="AM144" s="128">
        <v>194869.0</v>
      </c>
      <c r="AN144" s="138">
        <v>98924.0</v>
      </c>
      <c r="AO144" s="128"/>
      <c r="AP144" s="138"/>
      <c r="AQ144" s="109">
        <f t="shared" si="21"/>
        <v>14.93517848</v>
      </c>
      <c r="AR144" s="198">
        <v>308492.0</v>
      </c>
      <c r="AS144" s="182">
        <v>200656.0</v>
      </c>
      <c r="AT144" s="182">
        <v>102689.0</v>
      </c>
      <c r="AU144" s="132">
        <f t="shared" si="37"/>
        <v>14.18326621</v>
      </c>
      <c r="AV144" s="128">
        <v>222256.0</v>
      </c>
      <c r="AW144" s="130">
        <v>98111.0</v>
      </c>
      <c r="AX144" s="132">
        <f t="shared" si="38"/>
        <v>15.68709076</v>
      </c>
      <c r="AY144" s="42">
        <v>712631.0</v>
      </c>
      <c r="AZ144" s="44">
        <v>468954.0</v>
      </c>
      <c r="BA144" s="44">
        <v>62213.0</v>
      </c>
      <c r="BB144" s="44">
        <v>78762.0</v>
      </c>
      <c r="BC144" s="44">
        <v>85469.0</v>
      </c>
      <c r="BD144" s="44">
        <v>981.0</v>
      </c>
      <c r="BE144" s="71">
        <v>16252.0</v>
      </c>
      <c r="BF144" s="42">
        <v>564386.0</v>
      </c>
      <c r="BG144" s="44">
        <v>383724.0</v>
      </c>
      <c r="BH144" s="44">
        <v>47909.0</v>
      </c>
      <c r="BI144" s="44">
        <v>54193.0</v>
      </c>
      <c r="BJ144" s="44">
        <v>68137.0</v>
      </c>
      <c r="BK144" s="44">
        <v>764.0</v>
      </c>
      <c r="BL144" s="71">
        <v>9659.0</v>
      </c>
      <c r="BM144" s="186"/>
      <c r="BN144" s="186"/>
      <c r="BO144" s="44"/>
      <c r="BP144" s="58"/>
      <c r="BQ144" s="58"/>
      <c r="BR144" s="58"/>
      <c r="BS144" s="58"/>
      <c r="BT144" s="58"/>
      <c r="BU144" s="58"/>
      <c r="BV144" s="58"/>
      <c r="BW144" s="58"/>
      <c r="BX144" s="58"/>
      <c r="BY144" s="58"/>
      <c r="BZ144" s="58"/>
      <c r="CA144" s="58"/>
      <c r="CB144" s="58"/>
      <c r="CC144" s="58"/>
      <c r="CD144" s="56"/>
      <c r="CE144" s="56"/>
      <c r="CF144" s="58"/>
      <c r="CG144" s="56"/>
      <c r="CH144" s="58"/>
      <c r="CI144" s="58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</row>
    <row r="145" ht="15.0" customHeight="1">
      <c r="A145" s="139" t="s">
        <v>1391</v>
      </c>
      <c r="B145" s="140" t="s">
        <v>1392</v>
      </c>
      <c r="C145" s="72" t="s">
        <v>592</v>
      </c>
      <c r="D145" s="74" t="s">
        <v>1393</v>
      </c>
      <c r="E145" s="69" t="s">
        <v>1394</v>
      </c>
      <c r="F145" s="71" t="s">
        <v>1395</v>
      </c>
      <c r="G145" s="73">
        <v>1969.0</v>
      </c>
      <c r="H145" s="75" t="s">
        <v>78</v>
      </c>
      <c r="I145" s="118" t="s">
        <v>1396</v>
      </c>
      <c r="J145" s="87">
        <f t="shared" si="48"/>
        <v>0.4870249241</v>
      </c>
      <c r="K145" s="89">
        <f t="shared" si="49"/>
        <v>0.5129750759</v>
      </c>
      <c r="L145" s="42" t="str">
        <f t="shared" si="31"/>
        <v>D+</v>
      </c>
      <c r="M145" s="180">
        <f t="shared" si="32"/>
        <v>8.158899744</v>
      </c>
      <c r="N145" s="87">
        <f t="shared" si="6"/>
        <v>0.5830555062</v>
      </c>
      <c r="O145" s="89">
        <f t="shared" si="7"/>
        <v>0.4169444938</v>
      </c>
      <c r="P145" s="44" t="str">
        <f t="shared" si="33"/>
        <v>D+</v>
      </c>
      <c r="Q145" s="180">
        <f t="shared" si="34"/>
        <v>6.341031299</v>
      </c>
      <c r="R145" s="87">
        <f t="shared" si="8"/>
        <v>0.6366511248</v>
      </c>
      <c r="S145" s="89">
        <f t="shared" si="9"/>
        <v>0.3633488752</v>
      </c>
      <c r="T145" s="44" t="str">
        <f t="shared" si="35"/>
        <v>D+</v>
      </c>
      <c r="U145" s="180">
        <f t="shared" si="36"/>
        <v>9.976768189</v>
      </c>
      <c r="V145" s="87">
        <f t="shared" si="50"/>
        <v>0.4870249241</v>
      </c>
      <c r="W145" s="124">
        <f t="shared" si="51"/>
        <v>0.5129750759</v>
      </c>
      <c r="X145" s="87">
        <f t="shared" si="12"/>
        <v>0.5062884282</v>
      </c>
      <c r="Y145" s="124">
        <f t="shared" si="13"/>
        <v>0.4937115718</v>
      </c>
      <c r="Z145" s="87">
        <f t="shared" si="14"/>
        <v>0.6494617799</v>
      </c>
      <c r="AA145" s="89">
        <f t="shared" si="15"/>
        <v>0.06262284217</v>
      </c>
      <c r="AB145" s="89">
        <f t="shared" si="16"/>
        <v>0.1809684153</v>
      </c>
      <c r="AC145" s="89">
        <f t="shared" si="17"/>
        <v>0.09281154297</v>
      </c>
      <c r="AD145" s="89">
        <f t="shared" si="18"/>
        <v>0.001373165938</v>
      </c>
      <c r="AE145" s="89">
        <f t="shared" si="19"/>
        <v>0.01276225374</v>
      </c>
      <c r="AF145" s="87"/>
      <c r="AG145" s="124"/>
      <c r="AH145" s="21">
        <v>142.0</v>
      </c>
      <c r="AI145" s="128">
        <f t="shared" si="20"/>
        <v>187128</v>
      </c>
      <c r="AJ145" s="182">
        <v>91136.0</v>
      </c>
      <c r="AK145" s="182">
        <v>95992.0</v>
      </c>
      <c r="AL145" s="197">
        <v>0.0</v>
      </c>
      <c r="AM145" s="128">
        <v>133890.0</v>
      </c>
      <c r="AN145" s="138">
        <v>130564.0</v>
      </c>
      <c r="AO145" s="128"/>
      <c r="AP145" s="138"/>
      <c r="AQ145" s="109">
        <f t="shared" si="21"/>
        <v>8.158899744</v>
      </c>
      <c r="AR145" s="198">
        <v>273616.0</v>
      </c>
      <c r="AS145" s="182">
        <v>157397.0</v>
      </c>
      <c r="AT145" s="182">
        <v>112555.0</v>
      </c>
      <c r="AU145" s="132">
        <f t="shared" si="37"/>
        <v>6.341031299</v>
      </c>
      <c r="AV145" s="128">
        <v>180786.0</v>
      </c>
      <c r="AW145" s="130">
        <v>103178.0</v>
      </c>
      <c r="AX145" s="132">
        <f t="shared" si="38"/>
        <v>9.976768189</v>
      </c>
      <c r="AY145" s="42">
        <v>712264.0</v>
      </c>
      <c r="AZ145" s="44">
        <v>433867.0</v>
      </c>
      <c r="BA145" s="44">
        <v>46852.0</v>
      </c>
      <c r="BB145" s="44">
        <v>152652.0</v>
      </c>
      <c r="BC145" s="44">
        <v>64843.0</v>
      </c>
      <c r="BD145" s="44">
        <v>1002.0</v>
      </c>
      <c r="BE145" s="71">
        <v>13048.0</v>
      </c>
      <c r="BF145" s="42">
        <v>525064.0</v>
      </c>
      <c r="BG145" s="44">
        <v>341009.0</v>
      </c>
      <c r="BH145" s="44">
        <v>32881.0</v>
      </c>
      <c r="BI145" s="44">
        <v>95020.0</v>
      </c>
      <c r="BJ145" s="44">
        <v>48732.0</v>
      </c>
      <c r="BK145" s="44">
        <v>721.0</v>
      </c>
      <c r="BL145" s="71">
        <v>6701.0</v>
      </c>
      <c r="BM145" s="186"/>
      <c r="BN145" s="186"/>
      <c r="BO145" s="44"/>
      <c r="BP145" s="58"/>
      <c r="BQ145" s="58"/>
      <c r="BR145" s="58"/>
      <c r="BS145" s="58"/>
      <c r="BT145" s="58"/>
      <c r="BU145" s="58"/>
      <c r="BV145" s="58"/>
      <c r="BW145" s="58"/>
      <c r="BX145" s="58"/>
      <c r="BY145" s="58"/>
      <c r="BZ145" s="58"/>
      <c r="CA145" s="58"/>
      <c r="CB145" s="58"/>
      <c r="CC145" s="58"/>
      <c r="CD145" s="56"/>
      <c r="CE145" s="56"/>
      <c r="CF145" s="58"/>
      <c r="CG145" s="56"/>
      <c r="CH145" s="58"/>
      <c r="CI145" s="58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</row>
    <row r="146" ht="15.0" customHeight="1">
      <c r="A146" s="176" t="s">
        <v>1397</v>
      </c>
      <c r="B146" s="178" t="s">
        <v>1398</v>
      </c>
      <c r="C146" s="65" t="s">
        <v>249</v>
      </c>
      <c r="D146" s="67" t="s">
        <v>1399</v>
      </c>
      <c r="E146" s="69" t="s">
        <v>1400</v>
      </c>
      <c r="F146" s="71" t="s">
        <v>1401</v>
      </c>
      <c r="G146" s="73">
        <v>1955.0</v>
      </c>
      <c r="H146" s="75" t="s">
        <v>196</v>
      </c>
      <c r="I146" s="118" t="s">
        <v>1402</v>
      </c>
      <c r="J146" s="87">
        <f t="shared" si="48"/>
        <v>0.534616529</v>
      </c>
      <c r="K146" s="89">
        <f t="shared" si="49"/>
        <v>0.4653777493</v>
      </c>
      <c r="L146" s="42" t="str">
        <f t="shared" si="31"/>
        <v>D+</v>
      </c>
      <c r="M146" s="180">
        <f t="shared" si="32"/>
        <v>7.587602819</v>
      </c>
      <c r="N146" s="87">
        <f t="shared" si="6"/>
        <v>0.5872314332</v>
      </c>
      <c r="O146" s="89">
        <f t="shared" si="7"/>
        <v>0.4127685668</v>
      </c>
      <c r="P146" s="44" t="str">
        <f t="shared" si="33"/>
        <v>D+</v>
      </c>
      <c r="Q146" s="180">
        <f t="shared" si="34"/>
        <v>6.758623999</v>
      </c>
      <c r="R146" s="87">
        <f t="shared" si="8"/>
        <v>0.6210492593</v>
      </c>
      <c r="S146" s="89">
        <f t="shared" si="9"/>
        <v>0.3789507407</v>
      </c>
      <c r="T146" s="44" t="str">
        <f t="shared" si="35"/>
        <v>D+</v>
      </c>
      <c r="U146" s="180">
        <f t="shared" si="36"/>
        <v>8.416581638</v>
      </c>
      <c r="V146" s="87">
        <f t="shared" si="50"/>
        <v>0.5346195879</v>
      </c>
      <c r="W146" s="124">
        <f t="shared" si="51"/>
        <v>0.4653804121</v>
      </c>
      <c r="X146" s="87">
        <f t="shared" si="12"/>
        <v>0.585694285</v>
      </c>
      <c r="Y146" s="124">
        <f t="shared" si="13"/>
        <v>0.414305715</v>
      </c>
      <c r="Z146" s="87">
        <f t="shared" si="14"/>
        <v>0.5982340694</v>
      </c>
      <c r="AA146" s="89">
        <f t="shared" si="15"/>
        <v>0.1039602695</v>
      </c>
      <c r="AB146" s="89">
        <f t="shared" si="16"/>
        <v>0.2184115275</v>
      </c>
      <c r="AC146" s="89">
        <f t="shared" si="17"/>
        <v>0.06785129378</v>
      </c>
      <c r="AD146" s="89">
        <f t="shared" si="18"/>
        <v>0.001175714227</v>
      </c>
      <c r="AE146" s="89">
        <f t="shared" si="19"/>
        <v>0.01036712561</v>
      </c>
      <c r="AF146" s="87"/>
      <c r="AG146" s="124"/>
      <c r="AH146" s="21">
        <v>143.0</v>
      </c>
      <c r="AI146" s="128">
        <f t="shared" si="20"/>
        <v>174772</v>
      </c>
      <c r="AJ146" s="182">
        <v>93436.0</v>
      </c>
      <c r="AK146" s="182">
        <v>81335.0</v>
      </c>
      <c r="AL146" s="197">
        <v>1.0</v>
      </c>
      <c r="AM146" s="128">
        <v>148928.0</v>
      </c>
      <c r="AN146" s="138">
        <v>105348.0</v>
      </c>
      <c r="AO146" s="128"/>
      <c r="AP146" s="138"/>
      <c r="AQ146" s="109">
        <f t="shared" si="21"/>
        <v>7.587602819</v>
      </c>
      <c r="AR146" s="198">
        <v>263345.0</v>
      </c>
      <c r="AS146" s="182">
        <v>152265.0</v>
      </c>
      <c r="AT146" s="182">
        <v>107028.0</v>
      </c>
      <c r="AU146" s="132">
        <f t="shared" si="37"/>
        <v>6.758623999</v>
      </c>
      <c r="AV146" s="128">
        <v>168654.0</v>
      </c>
      <c r="AW146" s="130">
        <v>102909.0</v>
      </c>
      <c r="AX146" s="132">
        <f t="shared" si="38"/>
        <v>8.416581638</v>
      </c>
      <c r="AY146" s="42">
        <v>711647.0</v>
      </c>
      <c r="AZ146" s="44">
        <v>390596.0</v>
      </c>
      <c r="BA146" s="44">
        <v>77737.0</v>
      </c>
      <c r="BB146" s="44">
        <v>182106.0</v>
      </c>
      <c r="BC146" s="44">
        <v>48032.0</v>
      </c>
      <c r="BD146" s="44">
        <v>842.0</v>
      </c>
      <c r="BE146" s="71">
        <v>12334.0</v>
      </c>
      <c r="BF146" s="42">
        <v>508627.0</v>
      </c>
      <c r="BG146" s="44">
        <v>304278.0</v>
      </c>
      <c r="BH146" s="44">
        <v>52877.0</v>
      </c>
      <c r="BI146" s="44">
        <v>111090.0</v>
      </c>
      <c r="BJ146" s="44">
        <v>34511.0</v>
      </c>
      <c r="BK146" s="44">
        <v>598.0</v>
      </c>
      <c r="BL146" s="71">
        <v>5273.0</v>
      </c>
      <c r="BM146" s="186"/>
      <c r="BN146" s="186"/>
      <c r="BO146" s="44"/>
      <c r="BP146" s="58"/>
      <c r="BQ146" s="58"/>
      <c r="BR146" s="58"/>
      <c r="BS146" s="58"/>
      <c r="BT146" s="58"/>
      <c r="BU146" s="58"/>
      <c r="BV146" s="58"/>
      <c r="BW146" s="58"/>
      <c r="BX146" s="58"/>
      <c r="BY146" s="58"/>
      <c r="BZ146" s="58"/>
      <c r="CA146" s="58"/>
      <c r="CB146" s="58"/>
      <c r="CC146" s="58"/>
      <c r="CD146" s="56"/>
      <c r="CE146" s="56"/>
      <c r="CF146" s="58"/>
      <c r="CG146" s="56"/>
      <c r="CH146" s="58"/>
      <c r="CI146" s="58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</row>
    <row r="147" ht="15.0" customHeight="1">
      <c r="A147" s="139" t="s">
        <v>1403</v>
      </c>
      <c r="B147" s="140" t="s">
        <v>1404</v>
      </c>
      <c r="C147" s="72" t="s">
        <v>255</v>
      </c>
      <c r="D147" s="74" t="s">
        <v>1405</v>
      </c>
      <c r="E147" s="69" t="s">
        <v>1406</v>
      </c>
      <c r="F147" s="71" t="s">
        <v>1407</v>
      </c>
      <c r="G147" s="73">
        <v>1960.0</v>
      </c>
      <c r="H147" s="75" t="s">
        <v>129</v>
      </c>
      <c r="I147" s="73">
        <v>2014.0</v>
      </c>
      <c r="J147" s="87">
        <f t="shared" si="48"/>
        <v>0.4189035845</v>
      </c>
      <c r="K147" s="89">
        <f t="shared" si="49"/>
        <v>0.5246450333</v>
      </c>
      <c r="L147" s="42" t="str">
        <f t="shared" si="31"/>
        <v>D+</v>
      </c>
      <c r="M147" s="180">
        <f t="shared" si="32"/>
        <v>0.4170340568</v>
      </c>
      <c r="N147" s="87">
        <f t="shared" si="6"/>
        <v>0.5082437394</v>
      </c>
      <c r="O147" s="89">
        <f t="shared" si="7"/>
        <v>0.4917562606</v>
      </c>
      <c r="P147" s="44" t="str">
        <f t="shared" si="33"/>
        <v>R+</v>
      </c>
      <c r="Q147" s="91">
        <f t="shared" si="34"/>
        <v>1.140145377</v>
      </c>
      <c r="R147" s="87">
        <f t="shared" si="8"/>
        <v>0.5566255778</v>
      </c>
      <c r="S147" s="89">
        <f t="shared" si="9"/>
        <v>0.4433744222</v>
      </c>
      <c r="T147" s="44" t="str">
        <f t="shared" si="35"/>
        <v>D+</v>
      </c>
      <c r="U147" s="180">
        <f t="shared" si="36"/>
        <v>1.974213491</v>
      </c>
      <c r="V147" s="87">
        <f t="shared" si="50"/>
        <v>0.4439660835</v>
      </c>
      <c r="W147" s="124">
        <f t="shared" si="51"/>
        <v>0.5560339165</v>
      </c>
      <c r="X147" s="87">
        <f t="shared" si="12"/>
        <v>0.5472251849</v>
      </c>
      <c r="Y147" s="124">
        <f t="shared" si="13"/>
        <v>0.4527748151</v>
      </c>
      <c r="Z147" s="87">
        <f t="shared" si="14"/>
        <v>0.7972120283</v>
      </c>
      <c r="AA147" s="89">
        <f t="shared" si="15"/>
        <v>0.1550053861</v>
      </c>
      <c r="AB147" s="89">
        <f t="shared" si="16"/>
        <v>0.02438699312</v>
      </c>
      <c r="AC147" s="89">
        <f t="shared" si="17"/>
        <v>0.0106078034</v>
      </c>
      <c r="AD147" s="89">
        <f t="shared" si="18"/>
        <v>0.002368041482</v>
      </c>
      <c r="AE147" s="89">
        <f t="shared" si="19"/>
        <v>0.01041974768</v>
      </c>
      <c r="AF147" s="87"/>
      <c r="AG147" s="124"/>
      <c r="AH147" s="21">
        <v>144.0</v>
      </c>
      <c r="AI147" s="128">
        <f t="shared" si="20"/>
        <v>209738</v>
      </c>
      <c r="AJ147" s="182">
        <v>87860.0</v>
      </c>
      <c r="AK147" s="182">
        <v>110038.0</v>
      </c>
      <c r="AL147" s="183">
        <v>11840.0</v>
      </c>
      <c r="AM147" s="128">
        <v>157000.0</v>
      </c>
      <c r="AN147" s="138">
        <v>129902.0</v>
      </c>
      <c r="AO147" s="128"/>
      <c r="AP147" s="138"/>
      <c r="AQ147" s="109">
        <f t="shared" si="21"/>
        <v>0.4170340568</v>
      </c>
      <c r="AR147" s="198">
        <v>310294.0</v>
      </c>
      <c r="AS147" s="182">
        <v>154346.0</v>
      </c>
      <c r="AT147" s="182">
        <v>149339.0</v>
      </c>
      <c r="AU147" s="132">
        <f t="shared" si="37"/>
        <v>-1.140145377</v>
      </c>
      <c r="AV147" s="128">
        <v>179180.0</v>
      </c>
      <c r="AW147" s="130">
        <v>142724.0</v>
      </c>
      <c r="AX147" s="132">
        <f t="shared" si="38"/>
        <v>1.974213491</v>
      </c>
      <c r="AY147" s="42">
        <v>712791.0</v>
      </c>
      <c r="AZ147" s="44">
        <v>550069.0</v>
      </c>
      <c r="BA147" s="44">
        <v>120416.0</v>
      </c>
      <c r="BB147" s="44">
        <v>20708.0</v>
      </c>
      <c r="BC147" s="44">
        <v>7333.0</v>
      </c>
      <c r="BD147" s="44">
        <v>1592.0</v>
      </c>
      <c r="BE147" s="71">
        <v>12673.0</v>
      </c>
      <c r="BF147" s="42">
        <v>547710.0</v>
      </c>
      <c r="BG147" s="44">
        <v>436641.0</v>
      </c>
      <c r="BH147" s="44">
        <v>84898.0</v>
      </c>
      <c r="BI147" s="44">
        <v>13357.0</v>
      </c>
      <c r="BJ147" s="44">
        <v>5810.0</v>
      </c>
      <c r="BK147" s="44">
        <v>1297.0</v>
      </c>
      <c r="BL147" s="71">
        <v>5707.0</v>
      </c>
      <c r="BM147" s="186"/>
      <c r="BN147" s="186"/>
      <c r="BO147" s="44"/>
      <c r="BP147" s="58"/>
      <c r="BQ147" s="58"/>
      <c r="BR147" s="58"/>
      <c r="BS147" s="58"/>
      <c r="BT147" s="58"/>
      <c r="BU147" s="58"/>
      <c r="BV147" s="58"/>
      <c r="BW147" s="58"/>
      <c r="BX147" s="58"/>
      <c r="BY147" s="58"/>
      <c r="BZ147" s="58"/>
      <c r="CA147" s="58"/>
      <c r="CB147" s="58"/>
      <c r="CC147" s="58"/>
      <c r="CD147" s="56"/>
      <c r="CE147" s="56"/>
      <c r="CF147" s="58"/>
      <c r="CG147" s="56"/>
      <c r="CH147" s="58"/>
      <c r="CI147" s="58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</row>
    <row r="148" ht="15.0" customHeight="1">
      <c r="A148" s="176" t="s">
        <v>1408</v>
      </c>
      <c r="B148" s="178" t="s">
        <v>1409</v>
      </c>
      <c r="C148" s="72" t="s">
        <v>1410</v>
      </c>
      <c r="D148" s="74" t="s">
        <v>1028</v>
      </c>
      <c r="E148" s="69" t="s">
        <v>1411</v>
      </c>
      <c r="F148" s="71" t="s">
        <v>1412</v>
      </c>
      <c r="G148" s="73">
        <v>1970.0</v>
      </c>
      <c r="H148" s="75" t="s">
        <v>110</v>
      </c>
      <c r="I148" s="73">
        <v>2012.0</v>
      </c>
      <c r="J148" s="87">
        <f t="shared" si="48"/>
        <v>0.4134406863</v>
      </c>
      <c r="K148" s="89">
        <f t="shared" si="49"/>
        <v>0.5865593137</v>
      </c>
      <c r="L148" s="42" t="str">
        <f t="shared" si="31"/>
        <v>R+</v>
      </c>
      <c r="M148" s="91">
        <f t="shared" si="32"/>
        <v>0.08215832462</v>
      </c>
      <c r="N148" s="87">
        <f t="shared" si="6"/>
        <v>0.4984088844</v>
      </c>
      <c r="O148" s="89">
        <f t="shared" si="7"/>
        <v>0.5015911156</v>
      </c>
      <c r="P148" s="44" t="str">
        <f t="shared" si="33"/>
        <v>R+</v>
      </c>
      <c r="Q148" s="91">
        <f t="shared" si="34"/>
        <v>2.123630879</v>
      </c>
      <c r="R148" s="87">
        <f t="shared" si="8"/>
        <v>0.5564765852</v>
      </c>
      <c r="S148" s="89">
        <f t="shared" si="9"/>
        <v>0.4435234148</v>
      </c>
      <c r="T148" s="44" t="str">
        <f t="shared" si="35"/>
        <v>D+</v>
      </c>
      <c r="U148" s="180">
        <f t="shared" si="36"/>
        <v>1.95931423</v>
      </c>
      <c r="V148" s="87">
        <f t="shared" si="50"/>
        <v>0.4134406863</v>
      </c>
      <c r="W148" s="124">
        <f t="shared" si="51"/>
        <v>0.5865593137</v>
      </c>
      <c r="X148" s="87">
        <f t="shared" si="12"/>
        <v>0.4981652787</v>
      </c>
      <c r="Y148" s="124">
        <f t="shared" si="13"/>
        <v>0.5018347213</v>
      </c>
      <c r="Z148" s="87">
        <f t="shared" si="14"/>
        <v>0.8348530775</v>
      </c>
      <c r="AA148" s="89">
        <f t="shared" si="15"/>
        <v>0.09074501581</v>
      </c>
      <c r="AB148" s="89">
        <f t="shared" si="16"/>
        <v>0.0254936128</v>
      </c>
      <c r="AC148" s="89">
        <f t="shared" si="17"/>
        <v>0.0351460503</v>
      </c>
      <c r="AD148" s="89">
        <f t="shared" si="18"/>
        <v>0.001915180296</v>
      </c>
      <c r="AE148" s="89">
        <f t="shared" si="19"/>
        <v>0.01184706324</v>
      </c>
      <c r="AF148" s="87"/>
      <c r="AG148" s="124"/>
      <c r="AH148" s="21">
        <v>145.0</v>
      </c>
      <c r="AI148" s="128">
        <f t="shared" si="20"/>
        <v>210272</v>
      </c>
      <c r="AJ148" s="182">
        <v>86935.0</v>
      </c>
      <c r="AK148" s="182">
        <v>123337.0</v>
      </c>
      <c r="AL148" s="197">
        <v>0.0</v>
      </c>
      <c r="AM148" s="128">
        <v>136032.0</v>
      </c>
      <c r="AN148" s="138">
        <v>137034.0</v>
      </c>
      <c r="AO148" s="128"/>
      <c r="AP148" s="138"/>
      <c r="AQ148" s="109">
        <f t="shared" si="21"/>
        <v>-0.08215832462</v>
      </c>
      <c r="AR148" s="198">
        <v>301088.0</v>
      </c>
      <c r="AS148" s="182">
        <v>146442.0</v>
      </c>
      <c r="AT148" s="182">
        <v>147377.0</v>
      </c>
      <c r="AU148" s="132">
        <f t="shared" si="37"/>
        <v>-2.123630879</v>
      </c>
      <c r="AV148" s="128">
        <v>175215.0</v>
      </c>
      <c r="AW148" s="130">
        <v>139650.0</v>
      </c>
      <c r="AX148" s="132">
        <f t="shared" si="38"/>
        <v>1.95931423</v>
      </c>
      <c r="AY148" s="42">
        <v>710999.0</v>
      </c>
      <c r="AZ148" s="44">
        <v>577477.0</v>
      </c>
      <c r="BA148" s="44">
        <v>73967.0</v>
      </c>
      <c r="BB148" s="44">
        <v>20798.0</v>
      </c>
      <c r="BC148" s="44">
        <v>23112.0</v>
      </c>
      <c r="BD148" s="44">
        <v>1320.0</v>
      </c>
      <c r="BE148" s="71">
        <v>14325.0</v>
      </c>
      <c r="BF148" s="42">
        <v>561827.0</v>
      </c>
      <c r="BG148" s="44">
        <v>469043.0</v>
      </c>
      <c r="BH148" s="44">
        <v>50983.0</v>
      </c>
      <c r="BI148" s="44">
        <v>14323.0</v>
      </c>
      <c r="BJ148" s="44">
        <v>19746.0</v>
      </c>
      <c r="BK148" s="44">
        <v>1076.0</v>
      </c>
      <c r="BL148" s="71">
        <v>6656.0</v>
      </c>
      <c r="BM148" s="186"/>
      <c r="BN148" s="186"/>
      <c r="BO148" s="44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6"/>
      <c r="CE148" s="56"/>
      <c r="CF148" s="58"/>
      <c r="CG148" s="56"/>
      <c r="CH148" s="58"/>
      <c r="CI148" s="58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</row>
    <row r="149" ht="15.0" customHeight="1">
      <c r="A149" s="139" t="s">
        <v>1413</v>
      </c>
      <c r="B149" s="140" t="s">
        <v>1414</v>
      </c>
      <c r="C149" s="72" t="s">
        <v>1415</v>
      </c>
      <c r="D149" s="74" t="s">
        <v>1416</v>
      </c>
      <c r="E149" s="69" t="s">
        <v>1417</v>
      </c>
      <c r="F149" s="71" t="s">
        <v>1418</v>
      </c>
      <c r="G149" s="73">
        <v>1966.0</v>
      </c>
      <c r="H149" s="75" t="s">
        <v>734</v>
      </c>
      <c r="I149" s="73">
        <v>2010.0</v>
      </c>
      <c r="J149" s="87">
        <f t="shared" si="48"/>
        <v>0.3458623948</v>
      </c>
      <c r="K149" s="89">
        <f t="shared" si="49"/>
        <v>0.6541376052</v>
      </c>
      <c r="L149" s="42" t="str">
        <f t="shared" si="31"/>
        <v>R+</v>
      </c>
      <c r="M149" s="91">
        <f t="shared" si="32"/>
        <v>4.752865499</v>
      </c>
      <c r="N149" s="87">
        <f t="shared" si="6"/>
        <v>0.4490688415</v>
      </c>
      <c r="O149" s="89">
        <f t="shared" si="7"/>
        <v>0.5509311585</v>
      </c>
      <c r="P149" s="44" t="str">
        <f t="shared" si="33"/>
        <v>R+</v>
      </c>
      <c r="Q149" s="91">
        <f t="shared" si="34"/>
        <v>7.057635166</v>
      </c>
      <c r="R149" s="87">
        <f t="shared" si="8"/>
        <v>0.5124024846</v>
      </c>
      <c r="S149" s="89">
        <f t="shared" si="9"/>
        <v>0.4875975154</v>
      </c>
      <c r="T149" s="44" t="str">
        <f t="shared" si="35"/>
        <v>R+</v>
      </c>
      <c r="U149" s="91">
        <f t="shared" si="36"/>
        <v>2.448095832</v>
      </c>
      <c r="V149" s="87">
        <f t="shared" si="50"/>
        <v>0.3458623948</v>
      </c>
      <c r="W149" s="124">
        <f t="shared" si="51"/>
        <v>0.6541376052</v>
      </c>
      <c r="X149" s="87">
        <f t="shared" si="12"/>
        <v>0.4118210058</v>
      </c>
      <c r="Y149" s="124">
        <f t="shared" si="13"/>
        <v>0.5881789942</v>
      </c>
      <c r="Z149" s="87">
        <f t="shared" si="14"/>
        <v>0.8351064562</v>
      </c>
      <c r="AA149" s="89">
        <f t="shared" si="15"/>
        <v>0.02401826143</v>
      </c>
      <c r="AB149" s="89">
        <f t="shared" si="16"/>
        <v>0.09372351867</v>
      </c>
      <c r="AC149" s="89">
        <f t="shared" si="17"/>
        <v>0.03829827393</v>
      </c>
      <c r="AD149" s="89">
        <f t="shared" si="18"/>
        <v>0.001258324109</v>
      </c>
      <c r="AE149" s="89">
        <f t="shared" si="19"/>
        <v>0.007595165676</v>
      </c>
      <c r="AF149" s="87"/>
      <c r="AG149" s="124"/>
      <c r="AH149" s="21">
        <v>146.0</v>
      </c>
      <c r="AI149" s="128">
        <f t="shared" si="20"/>
        <v>222230</v>
      </c>
      <c r="AJ149" s="182">
        <v>76861.0</v>
      </c>
      <c r="AK149" s="182">
        <v>145369.0</v>
      </c>
      <c r="AL149" s="197">
        <v>0.0</v>
      </c>
      <c r="AM149" s="128">
        <v>124351.0</v>
      </c>
      <c r="AN149" s="138">
        <v>177603.0</v>
      </c>
      <c r="AO149" s="128"/>
      <c r="AP149" s="138"/>
      <c r="AQ149" s="109">
        <f t="shared" si="21"/>
        <v>-4.752865499</v>
      </c>
      <c r="AR149" s="198">
        <v>316591.0</v>
      </c>
      <c r="AS149" s="182">
        <v>139858.0</v>
      </c>
      <c r="AT149" s="182">
        <v>171582.0</v>
      </c>
      <c r="AU149" s="132">
        <f t="shared" si="37"/>
        <v>-7.057635166</v>
      </c>
      <c r="AV149" s="128">
        <v>163089.0</v>
      </c>
      <c r="AW149" s="130">
        <v>155194.0</v>
      </c>
      <c r="AX149" s="132">
        <f t="shared" si="38"/>
        <v>-2.448095832</v>
      </c>
      <c r="AY149" s="42">
        <v>711895.0</v>
      </c>
      <c r="AZ149" s="44">
        <v>574230.0</v>
      </c>
      <c r="BA149" s="44">
        <v>18814.0</v>
      </c>
      <c r="BB149" s="44">
        <v>80049.0</v>
      </c>
      <c r="BC149" s="44">
        <v>28205.0</v>
      </c>
      <c r="BD149" s="44">
        <v>898.0</v>
      </c>
      <c r="BE149" s="71">
        <v>9699.0</v>
      </c>
      <c r="BF149" s="42">
        <v>508613.0</v>
      </c>
      <c r="BG149" s="44">
        <v>424746.0</v>
      </c>
      <c r="BH149" s="44">
        <v>12216.0</v>
      </c>
      <c r="BI149" s="44">
        <v>47669.0</v>
      </c>
      <c r="BJ149" s="44">
        <v>19479.0</v>
      </c>
      <c r="BK149" s="44">
        <v>640.0</v>
      </c>
      <c r="BL149" s="71">
        <v>3863.0</v>
      </c>
      <c r="BM149" s="186"/>
      <c r="BN149" s="186"/>
      <c r="BO149" s="44"/>
      <c r="BP149" s="58"/>
      <c r="BQ149" s="58"/>
      <c r="BR149" s="58"/>
      <c r="BS149" s="58"/>
      <c r="BT149" s="58"/>
      <c r="BU149" s="58"/>
      <c r="BV149" s="58"/>
      <c r="BW149" s="58"/>
      <c r="BX149" s="58"/>
      <c r="BY149" s="58"/>
      <c r="BZ149" s="58"/>
      <c r="CA149" s="58"/>
      <c r="CB149" s="58"/>
      <c r="CC149" s="58"/>
      <c r="CD149" s="56"/>
      <c r="CE149" s="56"/>
      <c r="CF149" s="58"/>
      <c r="CG149" s="56"/>
      <c r="CH149" s="58"/>
      <c r="CI149" s="58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</row>
    <row r="150" ht="15.0" customHeight="1">
      <c r="A150" s="176" t="s">
        <v>1419</v>
      </c>
      <c r="B150" s="178" t="s">
        <v>1420</v>
      </c>
      <c r="C150" s="72" t="s">
        <v>143</v>
      </c>
      <c r="D150" s="74" t="s">
        <v>1421</v>
      </c>
      <c r="E150" s="69" t="s">
        <v>1422</v>
      </c>
      <c r="F150" s="71" t="s">
        <v>1423</v>
      </c>
      <c r="G150" s="73">
        <v>1958.0</v>
      </c>
      <c r="H150" s="75" t="s">
        <v>192</v>
      </c>
      <c r="I150" s="73">
        <v>1996.0</v>
      </c>
      <c r="J150" s="87">
        <f t="shared" si="48"/>
        <v>0.2507682741</v>
      </c>
      <c r="K150" s="89">
        <f t="shared" si="49"/>
        <v>0.7492317259</v>
      </c>
      <c r="L150" s="42" t="str">
        <f t="shared" si="31"/>
        <v>R+</v>
      </c>
      <c r="M150" s="91">
        <f t="shared" si="32"/>
        <v>13.66244593</v>
      </c>
      <c r="N150" s="87">
        <f t="shared" si="6"/>
        <v>0.3475429033</v>
      </c>
      <c r="O150" s="89">
        <f t="shared" si="7"/>
        <v>0.6524570967</v>
      </c>
      <c r="P150" s="44" t="str">
        <f t="shared" si="33"/>
        <v>R+</v>
      </c>
      <c r="Q150" s="91">
        <f t="shared" si="34"/>
        <v>17.21022899</v>
      </c>
      <c r="R150" s="87">
        <f t="shared" si="8"/>
        <v>0.4357368142</v>
      </c>
      <c r="S150" s="89">
        <f t="shared" si="9"/>
        <v>0.5642631858</v>
      </c>
      <c r="T150" s="44" t="str">
        <f t="shared" si="35"/>
        <v>R+</v>
      </c>
      <c r="U150" s="91">
        <f t="shared" si="36"/>
        <v>10.11466287</v>
      </c>
      <c r="V150" s="87">
        <f t="shared" si="50"/>
        <v>0.2507682741</v>
      </c>
      <c r="W150" s="124">
        <f t="shared" si="51"/>
        <v>0.7492317259</v>
      </c>
      <c r="X150" s="87">
        <f t="shared" si="12"/>
        <v>0.3139392606</v>
      </c>
      <c r="Y150" s="124">
        <f t="shared" si="13"/>
        <v>0.6860607394</v>
      </c>
      <c r="Z150" s="87">
        <f t="shared" si="14"/>
        <v>0.9281812646</v>
      </c>
      <c r="AA150" s="89">
        <f t="shared" si="15"/>
        <v>0.03862506476</v>
      </c>
      <c r="AB150" s="89">
        <f t="shared" si="16"/>
        <v>0.0187553964</v>
      </c>
      <c r="AC150" s="89">
        <f t="shared" si="17"/>
        <v>0.005393221664</v>
      </c>
      <c r="AD150" s="89">
        <f t="shared" si="18"/>
        <v>0.002015868832</v>
      </c>
      <c r="AE150" s="89">
        <f t="shared" si="19"/>
        <v>0.007029183746</v>
      </c>
      <c r="AF150" s="87"/>
      <c r="AG150" s="124"/>
      <c r="AH150" s="21">
        <v>147.0</v>
      </c>
      <c r="AI150" s="128">
        <f t="shared" si="20"/>
        <v>221926</v>
      </c>
      <c r="AJ150" s="182">
        <v>55652.0</v>
      </c>
      <c r="AK150" s="182">
        <v>166274.0</v>
      </c>
      <c r="AL150" s="197">
        <v>0.0</v>
      </c>
      <c r="AM150" s="128">
        <v>94162.0</v>
      </c>
      <c r="AN150" s="138">
        <v>205775.0</v>
      </c>
      <c r="AO150" s="128"/>
      <c r="AP150" s="138"/>
      <c r="AQ150" s="109">
        <f t="shared" si="21"/>
        <v>-13.66244593</v>
      </c>
      <c r="AR150" s="198">
        <v>308463.0</v>
      </c>
      <c r="AS150" s="182">
        <v>105065.0</v>
      </c>
      <c r="AT150" s="182">
        <v>197243.0</v>
      </c>
      <c r="AU150" s="132">
        <f t="shared" si="37"/>
        <v>-17.21022899</v>
      </c>
      <c r="AV150" s="128">
        <v>139536.0</v>
      </c>
      <c r="AW150" s="130">
        <v>180694.0</v>
      </c>
      <c r="AX150" s="132">
        <f t="shared" si="38"/>
        <v>-10.11466287</v>
      </c>
      <c r="AY150" s="42">
        <v>713428.0</v>
      </c>
      <c r="AZ150" s="44">
        <v>655000.0</v>
      </c>
      <c r="BA150" s="44">
        <v>28591.0</v>
      </c>
      <c r="BB150" s="44">
        <v>16305.0</v>
      </c>
      <c r="BC150" s="44">
        <v>3849.0</v>
      </c>
      <c r="BD150" s="44">
        <v>1374.0</v>
      </c>
      <c r="BE150" s="71">
        <v>8309.0</v>
      </c>
      <c r="BF150" s="42">
        <v>550135.0</v>
      </c>
      <c r="BG150" s="44">
        <v>510625.0</v>
      </c>
      <c r="BH150" s="44">
        <v>21249.0</v>
      </c>
      <c r="BI150" s="44">
        <v>10318.0</v>
      </c>
      <c r="BJ150" s="44">
        <v>2967.0</v>
      </c>
      <c r="BK150" s="44">
        <v>1109.0</v>
      </c>
      <c r="BL150" s="71">
        <v>3867.0</v>
      </c>
      <c r="BM150" s="186"/>
      <c r="BN150" s="186"/>
      <c r="BO150" s="44"/>
      <c r="BP150" s="58"/>
      <c r="BQ150" s="58"/>
      <c r="BR150" s="58"/>
      <c r="BS150" s="58"/>
      <c r="BT150" s="58"/>
      <c r="BU150" s="58"/>
      <c r="BV150" s="58"/>
      <c r="BW150" s="58"/>
      <c r="BX150" s="58"/>
      <c r="BY150" s="58"/>
      <c r="BZ150" s="58"/>
      <c r="CA150" s="58"/>
      <c r="CB150" s="58"/>
      <c r="CC150" s="58"/>
      <c r="CD150" s="56"/>
      <c r="CE150" s="56"/>
      <c r="CF150" s="58"/>
      <c r="CG150" s="56"/>
      <c r="CH150" s="58"/>
      <c r="CI150" s="58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</row>
    <row r="151" ht="15.0" customHeight="1">
      <c r="A151" s="139" t="s">
        <v>1424</v>
      </c>
      <c r="B151" s="140" t="s">
        <v>1425</v>
      </c>
      <c r="C151" s="72" t="s">
        <v>880</v>
      </c>
      <c r="D151" s="74" t="s">
        <v>1426</v>
      </c>
      <c r="E151" s="69" t="s">
        <v>1427</v>
      </c>
      <c r="F151" s="71" t="s">
        <v>1428</v>
      </c>
      <c r="G151" s="73">
        <v>1978.0</v>
      </c>
      <c r="H151" s="75" t="s">
        <v>203</v>
      </c>
      <c r="I151" s="73">
        <v>2010.0</v>
      </c>
      <c r="J151" s="87">
        <f t="shared" si="48"/>
        <v>0.2937872356</v>
      </c>
      <c r="K151" s="89">
        <f t="shared" si="49"/>
        <v>0.7062127644</v>
      </c>
      <c r="L151" s="42" t="str">
        <f t="shared" si="31"/>
        <v>R+</v>
      </c>
      <c r="M151" s="91">
        <f t="shared" si="32"/>
        <v>4.314528127</v>
      </c>
      <c r="N151" s="87">
        <f t="shared" si="6"/>
        <v>0.460639216</v>
      </c>
      <c r="O151" s="89">
        <f t="shared" si="7"/>
        <v>0.539360784</v>
      </c>
      <c r="P151" s="44" t="str">
        <f t="shared" si="33"/>
        <v>R+</v>
      </c>
      <c r="Q151" s="91">
        <f t="shared" si="34"/>
        <v>5.900597713</v>
      </c>
      <c r="R151" s="87">
        <f t="shared" si="8"/>
        <v>0.5095988575</v>
      </c>
      <c r="S151" s="89">
        <f t="shared" si="9"/>
        <v>0.4904011425</v>
      </c>
      <c r="T151" s="44" t="str">
        <f t="shared" si="35"/>
        <v>R+</v>
      </c>
      <c r="U151" s="91">
        <f t="shared" si="36"/>
        <v>2.728458541</v>
      </c>
      <c r="V151" s="87">
        <f t="shared" si="50"/>
        <v>0.2937872356</v>
      </c>
      <c r="W151" s="124">
        <f t="shared" si="51"/>
        <v>0.7062127644</v>
      </c>
      <c r="X151" s="87">
        <f t="shared" si="12"/>
        <v>0.3818592948</v>
      </c>
      <c r="Y151" s="124">
        <f t="shared" si="13"/>
        <v>0.6181407052</v>
      </c>
      <c r="Z151" s="87">
        <f t="shared" si="14"/>
        <v>0.8803717718</v>
      </c>
      <c r="AA151" s="89">
        <f t="shared" si="15"/>
        <v>0.03176775284</v>
      </c>
      <c r="AB151" s="89">
        <f t="shared" si="16"/>
        <v>0.06545497961</v>
      </c>
      <c r="AC151" s="89">
        <f t="shared" si="17"/>
        <v>0.01363285699</v>
      </c>
      <c r="AD151" s="89">
        <f t="shared" si="18"/>
        <v>0.00150251644</v>
      </c>
      <c r="AE151" s="89">
        <f t="shared" si="19"/>
        <v>0.007270122332</v>
      </c>
      <c r="AF151" s="87"/>
      <c r="AG151" s="124"/>
      <c r="AH151" s="21">
        <v>148.0</v>
      </c>
      <c r="AI151" s="128">
        <f t="shared" si="20"/>
        <v>217198</v>
      </c>
      <c r="AJ151" s="182">
        <v>63810.0</v>
      </c>
      <c r="AK151" s="182">
        <v>153388.0</v>
      </c>
      <c r="AL151" s="197">
        <v>0.0</v>
      </c>
      <c r="AM151" s="128">
        <v>112301.0</v>
      </c>
      <c r="AN151" s="138">
        <v>181789.0</v>
      </c>
      <c r="AO151" s="128"/>
      <c r="AP151" s="138"/>
      <c r="AQ151" s="109">
        <f t="shared" si="21"/>
        <v>-4.314528127</v>
      </c>
      <c r="AR151" s="198">
        <v>303685.0</v>
      </c>
      <c r="AS151" s="182">
        <v>137165.0</v>
      </c>
      <c r="AT151" s="182">
        <v>160606.0</v>
      </c>
      <c r="AU151" s="132">
        <f t="shared" si="37"/>
        <v>-5.900597713</v>
      </c>
      <c r="AV151" s="128">
        <v>161286.0</v>
      </c>
      <c r="AW151" s="130">
        <v>155210.0</v>
      </c>
      <c r="AX151" s="132">
        <f t="shared" si="38"/>
        <v>-2.728458541</v>
      </c>
      <c r="AY151" s="42">
        <v>713876.0</v>
      </c>
      <c r="AZ151" s="44">
        <v>610941.0</v>
      </c>
      <c r="BA151" s="44">
        <v>23431.0</v>
      </c>
      <c r="BB151" s="44">
        <v>59684.0</v>
      </c>
      <c r="BC151" s="44">
        <v>9694.0</v>
      </c>
      <c r="BD151" s="44">
        <v>1071.0</v>
      </c>
      <c r="BE151" s="71">
        <v>9055.0</v>
      </c>
      <c r="BF151" s="42">
        <v>544420.0</v>
      </c>
      <c r="BG151" s="44">
        <v>479292.0</v>
      </c>
      <c r="BH151" s="44">
        <v>17295.0</v>
      </c>
      <c r="BI151" s="44">
        <v>35635.0</v>
      </c>
      <c r="BJ151" s="44">
        <v>7422.0</v>
      </c>
      <c r="BK151" s="44">
        <v>818.0</v>
      </c>
      <c r="BL151" s="71">
        <v>3958.0</v>
      </c>
      <c r="BM151" s="186"/>
      <c r="BN151" s="186"/>
      <c r="BO151" s="44"/>
      <c r="BP151" s="58"/>
      <c r="BQ151" s="58"/>
      <c r="BR151" s="58"/>
      <c r="BS151" s="58"/>
      <c r="BT151" s="58"/>
      <c r="BU151" s="58"/>
      <c r="BV151" s="58"/>
      <c r="BW151" s="58"/>
      <c r="BX151" s="58"/>
      <c r="BY151" s="58"/>
      <c r="BZ151" s="58"/>
      <c r="CA151" s="58"/>
      <c r="CB151" s="58"/>
      <c r="CC151" s="58"/>
      <c r="CD151" s="56"/>
      <c r="CE151" s="56"/>
      <c r="CF151" s="58"/>
      <c r="CG151" s="56"/>
      <c r="CH151" s="58"/>
      <c r="CI151" s="58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</row>
    <row r="152" ht="15.0" customHeight="1">
      <c r="A152" s="176" t="s">
        <v>1429</v>
      </c>
      <c r="B152" s="178" t="s">
        <v>1430</v>
      </c>
      <c r="C152" s="65" t="s">
        <v>1431</v>
      </c>
      <c r="D152" s="67" t="s">
        <v>1432</v>
      </c>
      <c r="E152" s="69" t="s">
        <v>1433</v>
      </c>
      <c r="F152" s="71" t="s">
        <v>1434</v>
      </c>
      <c r="G152" s="73">
        <v>1961.0</v>
      </c>
      <c r="H152" s="75" t="s">
        <v>110</v>
      </c>
      <c r="I152" s="73">
        <v>2012.0</v>
      </c>
      <c r="J152" s="87">
        <f t="shared" si="48"/>
        <v>0.5545718571</v>
      </c>
      <c r="K152" s="89">
        <f t="shared" si="49"/>
        <v>0.4453478865</v>
      </c>
      <c r="L152" s="42" t="str">
        <f t="shared" si="31"/>
        <v>D+</v>
      </c>
      <c r="M152" s="180">
        <f t="shared" si="32"/>
        <v>6.951142503</v>
      </c>
      <c r="N152" s="87">
        <f t="shared" si="6"/>
        <v>0.5862811145</v>
      </c>
      <c r="O152" s="89">
        <f t="shared" si="7"/>
        <v>0.4137188855</v>
      </c>
      <c r="P152" s="44" t="str">
        <f t="shared" si="33"/>
        <v>D+</v>
      </c>
      <c r="Q152" s="180">
        <f t="shared" si="34"/>
        <v>6.663592134</v>
      </c>
      <c r="R152" s="87">
        <f t="shared" si="8"/>
        <v>0.6092703716</v>
      </c>
      <c r="S152" s="89">
        <f t="shared" si="9"/>
        <v>0.3907296284</v>
      </c>
      <c r="T152" s="44" t="str">
        <f t="shared" si="35"/>
        <v>D+</v>
      </c>
      <c r="U152" s="180">
        <f t="shared" si="36"/>
        <v>7.238692872</v>
      </c>
      <c r="V152" s="87">
        <f t="shared" si="50"/>
        <v>0.5546163686</v>
      </c>
      <c r="W152" s="124">
        <f t="shared" si="51"/>
        <v>0.4453836314</v>
      </c>
      <c r="X152" s="87">
        <f t="shared" si="12"/>
        <v>0.5327893886</v>
      </c>
      <c r="Y152" s="124">
        <f t="shared" si="13"/>
        <v>0.4672106114</v>
      </c>
      <c r="Z152" s="87">
        <f t="shared" si="14"/>
        <v>0.8168455347</v>
      </c>
      <c r="AA152" s="89">
        <f t="shared" si="15"/>
        <v>0.0961654393</v>
      </c>
      <c r="AB152" s="89">
        <f t="shared" si="16"/>
        <v>0.06401317827</v>
      </c>
      <c r="AC152" s="89">
        <f t="shared" si="17"/>
        <v>0.01035461487</v>
      </c>
      <c r="AD152" s="89">
        <f t="shared" si="18"/>
        <v>0.002114532925</v>
      </c>
      <c r="AE152" s="89">
        <f t="shared" si="19"/>
        <v>0.01050669999</v>
      </c>
      <c r="AF152" s="87"/>
      <c r="AG152" s="124"/>
      <c r="AH152" s="21">
        <v>149.0</v>
      </c>
      <c r="AI152" s="128">
        <f t="shared" si="20"/>
        <v>199361</v>
      </c>
      <c r="AJ152" s="182">
        <v>110560.0</v>
      </c>
      <c r="AK152" s="182">
        <v>88785.0</v>
      </c>
      <c r="AL152" s="197">
        <v>16.0</v>
      </c>
      <c r="AM152" s="128">
        <v>153519.0</v>
      </c>
      <c r="AN152" s="138">
        <v>134623.0</v>
      </c>
      <c r="AO152" s="128"/>
      <c r="AP152" s="138"/>
      <c r="AQ152" s="109">
        <f t="shared" si="21"/>
        <v>6.951142503</v>
      </c>
      <c r="AR152" s="198">
        <v>294701.0</v>
      </c>
      <c r="AS152" s="182">
        <v>169702.0</v>
      </c>
      <c r="AT152" s="182">
        <v>119753.0</v>
      </c>
      <c r="AU152" s="132">
        <f t="shared" si="37"/>
        <v>6.663592134</v>
      </c>
      <c r="AV152" s="128">
        <v>185705.0</v>
      </c>
      <c r="AW152" s="130">
        <v>119094.0</v>
      </c>
      <c r="AX152" s="132">
        <f t="shared" si="38"/>
        <v>7.238692872</v>
      </c>
      <c r="AY152" s="42">
        <v>712708.0</v>
      </c>
      <c r="AZ152" s="44">
        <v>554098.0</v>
      </c>
      <c r="BA152" s="44">
        <v>77951.0</v>
      </c>
      <c r="BB152" s="44">
        <v>57761.0</v>
      </c>
      <c r="BC152" s="44">
        <v>7493.0</v>
      </c>
      <c r="BD152" s="44">
        <v>1433.0</v>
      </c>
      <c r="BE152" s="71">
        <v>13972.0</v>
      </c>
      <c r="BF152" s="42">
        <v>545747.0</v>
      </c>
      <c r="BG152" s="44">
        <v>445791.0</v>
      </c>
      <c r="BH152" s="44">
        <v>52482.0</v>
      </c>
      <c r="BI152" s="44">
        <v>34935.0</v>
      </c>
      <c r="BJ152" s="44">
        <v>5651.0</v>
      </c>
      <c r="BK152" s="44">
        <v>1154.0</v>
      </c>
      <c r="BL152" s="71">
        <v>5734.0</v>
      </c>
      <c r="BM152" s="186"/>
      <c r="BN152" s="186"/>
      <c r="BO152" s="44"/>
      <c r="BP152" s="58"/>
      <c r="BQ152" s="58"/>
      <c r="BR152" s="58"/>
      <c r="BS152" s="58"/>
      <c r="BT152" s="58"/>
      <c r="BU152" s="58"/>
      <c r="BV152" s="58"/>
      <c r="BW152" s="58"/>
      <c r="BX152" s="58"/>
      <c r="BY152" s="58"/>
      <c r="BZ152" s="58"/>
      <c r="CA152" s="58"/>
      <c r="CB152" s="58"/>
      <c r="CC152" s="58"/>
      <c r="CD152" s="56"/>
      <c r="CE152" s="56"/>
      <c r="CF152" s="58"/>
      <c r="CG152" s="56"/>
      <c r="CH152" s="58"/>
      <c r="CI152" s="58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</row>
    <row r="153" ht="15.0" customHeight="1">
      <c r="A153" s="139" t="s">
        <v>92</v>
      </c>
      <c r="B153" s="140" t="s">
        <v>93</v>
      </c>
      <c r="C153" s="72" t="s">
        <v>1435</v>
      </c>
      <c r="D153" s="74" t="s">
        <v>1436</v>
      </c>
      <c r="E153" s="69" t="s">
        <v>1437</v>
      </c>
      <c r="F153" s="71" t="s">
        <v>1438</v>
      </c>
      <c r="G153" s="73">
        <v>1968.0</v>
      </c>
      <c r="H153" s="75" t="s">
        <v>110</v>
      </c>
      <c r="I153" s="73" t="s">
        <v>1439</v>
      </c>
      <c r="J153" s="87">
        <f t="shared" si="48"/>
        <v>0.2528045716</v>
      </c>
      <c r="K153" s="89">
        <f t="shared" si="49"/>
        <v>0.7471954284</v>
      </c>
      <c r="L153" s="42" t="str">
        <f t="shared" si="31"/>
        <v>R+</v>
      </c>
      <c r="M153" s="91">
        <f t="shared" si="32"/>
        <v>11.36476993</v>
      </c>
      <c r="N153" s="87">
        <f t="shared" si="6"/>
        <v>0.3814154676</v>
      </c>
      <c r="O153" s="89">
        <f t="shared" si="7"/>
        <v>0.6185845324</v>
      </c>
      <c r="P153" s="44" t="str">
        <f t="shared" si="33"/>
        <v>R+</v>
      </c>
      <c r="Q153" s="91">
        <f t="shared" si="34"/>
        <v>13.82297256</v>
      </c>
      <c r="R153" s="87">
        <f t="shared" si="8"/>
        <v>0.4478177698</v>
      </c>
      <c r="S153" s="89">
        <f t="shared" si="9"/>
        <v>0.5521822302</v>
      </c>
      <c r="T153" s="44" t="str">
        <f t="shared" si="35"/>
        <v>R+</v>
      </c>
      <c r="U153" s="91">
        <f t="shared" si="36"/>
        <v>8.906567311</v>
      </c>
      <c r="V153" s="87">
        <f t="shared" si="50"/>
        <v>0.2528045716</v>
      </c>
      <c r="W153" s="124">
        <f t="shared" si="51"/>
        <v>0.7471954284</v>
      </c>
      <c r="X153" s="87">
        <f t="shared" si="12"/>
        <v>0.2583616225</v>
      </c>
      <c r="Y153" s="124">
        <f t="shared" si="13"/>
        <v>0.7416383775</v>
      </c>
      <c r="Z153" s="87">
        <f t="shared" si="14"/>
        <v>0.917190079</v>
      </c>
      <c r="AA153" s="89">
        <f t="shared" si="15"/>
        <v>0.03427133697</v>
      </c>
      <c r="AB153" s="89">
        <f t="shared" si="16"/>
        <v>0.01925548853</v>
      </c>
      <c r="AC153" s="89">
        <f t="shared" si="17"/>
        <v>0.0200387812</v>
      </c>
      <c r="AD153" s="89">
        <f t="shared" si="18"/>
        <v>0.001577540498</v>
      </c>
      <c r="AE153" s="89">
        <f t="shared" si="19"/>
        <v>0.007666773784</v>
      </c>
      <c r="AF153" s="87">
        <f>AO153/(AO153+AP153)</f>
        <v>0.312136678</v>
      </c>
      <c r="AG153" s="124">
        <f>1-AF153</f>
        <v>0.687863322</v>
      </c>
      <c r="AH153" s="21">
        <v>150.0</v>
      </c>
      <c r="AI153" s="128">
        <f t="shared" si="20"/>
        <v>246740</v>
      </c>
      <c r="AJ153" s="182">
        <v>62377.0</v>
      </c>
      <c r="AK153" s="182">
        <v>184363.0</v>
      </c>
      <c r="AL153" s="197">
        <v>0.0</v>
      </c>
      <c r="AM153" s="128">
        <v>85164.0</v>
      </c>
      <c r="AN153" s="138">
        <v>244467.0</v>
      </c>
      <c r="AO153" s="198">
        <v>15840.0</v>
      </c>
      <c r="AP153" s="183">
        <v>34907.0</v>
      </c>
      <c r="AQ153" s="109">
        <f t="shared" si="21"/>
        <v>-11.36476993</v>
      </c>
      <c r="AR153" s="198">
        <v>334302.0</v>
      </c>
      <c r="AS153" s="182">
        <v>125036.0</v>
      </c>
      <c r="AT153" s="182">
        <v>202785.0</v>
      </c>
      <c r="AU153" s="132">
        <f t="shared" si="37"/>
        <v>-13.82297256</v>
      </c>
      <c r="AV153" s="128">
        <v>152164.0</v>
      </c>
      <c r="AW153" s="130">
        <v>187626.0</v>
      </c>
      <c r="AX153" s="132">
        <f t="shared" si="38"/>
        <v>-8.906567311</v>
      </c>
      <c r="AY153" s="42">
        <v>712949.0</v>
      </c>
      <c r="AZ153" s="44">
        <v>644226.0</v>
      </c>
      <c r="BA153" s="44">
        <v>25551.0</v>
      </c>
      <c r="BB153" s="44">
        <v>16720.0</v>
      </c>
      <c r="BC153" s="44">
        <v>15286.0</v>
      </c>
      <c r="BD153" s="44">
        <v>1161.0</v>
      </c>
      <c r="BE153" s="71">
        <v>10005.0</v>
      </c>
      <c r="BF153" s="42">
        <v>547688.0</v>
      </c>
      <c r="BG153" s="44">
        <v>502334.0</v>
      </c>
      <c r="BH153" s="44">
        <v>18770.0</v>
      </c>
      <c r="BI153" s="44">
        <v>10546.0</v>
      </c>
      <c r="BJ153" s="44">
        <v>10975.0</v>
      </c>
      <c r="BK153" s="44">
        <v>864.0</v>
      </c>
      <c r="BL153" s="71">
        <v>4199.0</v>
      </c>
      <c r="BM153" s="186"/>
      <c r="BN153" s="186"/>
      <c r="BO153" s="44"/>
      <c r="BP153" s="58"/>
      <c r="BQ153" s="58"/>
      <c r="BR153" s="58"/>
      <c r="BS153" s="58"/>
      <c r="BT153" s="58"/>
      <c r="BU153" s="58"/>
      <c r="BV153" s="58"/>
      <c r="BW153" s="58"/>
      <c r="BX153" s="58"/>
      <c r="BY153" s="58"/>
      <c r="BZ153" s="58"/>
      <c r="CA153" s="58"/>
      <c r="CB153" s="58"/>
      <c r="CC153" s="58"/>
      <c r="CD153" s="56"/>
      <c r="CE153" s="56"/>
      <c r="CF153" s="58"/>
      <c r="CG153" s="56"/>
      <c r="CH153" s="58"/>
      <c r="CI153" s="58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</row>
    <row r="154" ht="15.0" customHeight="1">
      <c r="A154" s="176" t="s">
        <v>1440</v>
      </c>
      <c r="B154" s="178" t="s">
        <v>1441</v>
      </c>
      <c r="C154" s="65" t="s">
        <v>899</v>
      </c>
      <c r="D154" s="67" t="s">
        <v>1442</v>
      </c>
      <c r="E154" s="69" t="s">
        <v>1443</v>
      </c>
      <c r="F154" s="71" t="s">
        <v>1444</v>
      </c>
      <c r="G154" s="73">
        <v>1949.0</v>
      </c>
      <c r="H154" s="75" t="s">
        <v>110</v>
      </c>
      <c r="I154" s="73">
        <v>1984.0</v>
      </c>
      <c r="J154" s="87">
        <f t="shared" si="48"/>
        <v>0.6084557919</v>
      </c>
      <c r="K154" s="89">
        <f t="shared" si="49"/>
        <v>0.3584153823</v>
      </c>
      <c r="L154" s="42" t="str">
        <f t="shared" si="31"/>
        <v>D+</v>
      </c>
      <c r="M154" s="180">
        <f t="shared" si="32"/>
        <v>10.15492634</v>
      </c>
      <c r="N154" s="87">
        <f t="shared" si="6"/>
        <v>0.6207278729</v>
      </c>
      <c r="O154" s="89">
        <f t="shared" si="7"/>
        <v>0.3792721271</v>
      </c>
      <c r="P154" s="44" t="str">
        <f t="shared" si="33"/>
        <v>D+</v>
      </c>
      <c r="Q154" s="180">
        <f t="shared" si="34"/>
        <v>10.10826798</v>
      </c>
      <c r="R154" s="87">
        <f t="shared" si="8"/>
        <v>0.6388992899</v>
      </c>
      <c r="S154" s="89">
        <f t="shared" si="9"/>
        <v>0.3611007101</v>
      </c>
      <c r="T154" s="44" t="str">
        <f t="shared" si="35"/>
        <v>D+</v>
      </c>
      <c r="U154" s="180">
        <f t="shared" si="36"/>
        <v>10.2015847</v>
      </c>
      <c r="V154" s="87">
        <f t="shared" si="50"/>
        <v>0.6293038909</v>
      </c>
      <c r="W154" s="124">
        <f t="shared" si="51"/>
        <v>0.3706961091</v>
      </c>
      <c r="X154" s="87">
        <f t="shared" si="12"/>
        <v>0.6728319846</v>
      </c>
      <c r="Y154" s="124">
        <f t="shared" si="13"/>
        <v>0.3271680154</v>
      </c>
      <c r="Z154" s="87">
        <f t="shared" si="14"/>
        <v>0.6778176321</v>
      </c>
      <c r="AA154" s="89">
        <f t="shared" si="15"/>
        <v>0.1823382937</v>
      </c>
      <c r="AB154" s="89">
        <f t="shared" si="16"/>
        <v>0.1167572034</v>
      </c>
      <c r="AC154" s="89">
        <f t="shared" si="17"/>
        <v>0.01210203356</v>
      </c>
      <c r="AD154" s="89">
        <f t="shared" si="18"/>
        <v>0.001978715836</v>
      </c>
      <c r="AE154" s="89">
        <f t="shared" si="19"/>
        <v>0.009006121421</v>
      </c>
      <c r="AF154" s="87"/>
      <c r="AG154" s="124"/>
      <c r="AH154" s="21">
        <v>151.0</v>
      </c>
      <c r="AI154" s="152">
        <f t="shared" si="20"/>
        <v>142293</v>
      </c>
      <c r="AJ154" s="276">
        <v>86579.0</v>
      </c>
      <c r="AK154" s="276">
        <v>51000.0</v>
      </c>
      <c r="AL154" s="183">
        <v>4714.0</v>
      </c>
      <c r="AM154" s="152">
        <v>187743.0</v>
      </c>
      <c r="AN154" s="190">
        <v>91291.0</v>
      </c>
      <c r="AO154" s="152"/>
      <c r="AP154" s="190"/>
      <c r="AQ154" s="109">
        <f t="shared" si="21"/>
        <v>10.15492634</v>
      </c>
      <c r="AR154" s="198">
        <v>297470.0</v>
      </c>
      <c r="AS154" s="182">
        <v>182021.0</v>
      </c>
      <c r="AT154" s="182">
        <v>111217.0</v>
      </c>
      <c r="AU154" s="132">
        <f t="shared" si="37"/>
        <v>10.10826798</v>
      </c>
      <c r="AV154" s="128">
        <v>194518.0</v>
      </c>
      <c r="AW154" s="130">
        <v>109940.0</v>
      </c>
      <c r="AX154" s="132">
        <f t="shared" si="38"/>
        <v>10.2015847</v>
      </c>
      <c r="AY154" s="42">
        <v>719572.0</v>
      </c>
      <c r="AZ154" s="44">
        <v>459201.0</v>
      </c>
      <c r="BA154" s="44">
        <v>140935.0</v>
      </c>
      <c r="BB154" s="44">
        <v>99421.0</v>
      </c>
      <c r="BC154" s="44">
        <v>8425.0</v>
      </c>
      <c r="BD154" s="44">
        <v>1438.0</v>
      </c>
      <c r="BE154" s="71">
        <v>10152.0</v>
      </c>
      <c r="BF154" s="42">
        <v>539744.0</v>
      </c>
      <c r="BG154" s="44">
        <v>365848.0</v>
      </c>
      <c r="BH154" s="44">
        <v>98416.0</v>
      </c>
      <c r="BI154" s="44">
        <v>63019.0</v>
      </c>
      <c r="BJ154" s="44">
        <v>6532.0</v>
      </c>
      <c r="BK154" s="44">
        <v>1068.0</v>
      </c>
      <c r="BL154" s="71">
        <v>4861.0</v>
      </c>
      <c r="BM154" s="186"/>
      <c r="BN154" s="186"/>
      <c r="BO154" s="44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/>
      <c r="CA154" s="58"/>
      <c r="CB154" s="58"/>
      <c r="CC154" s="58"/>
      <c r="CD154" s="56"/>
      <c r="CE154" s="56"/>
      <c r="CF154" s="58"/>
      <c r="CG154" s="56"/>
      <c r="CH154" s="58"/>
      <c r="CI154" s="58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</row>
    <row r="155" ht="15.0" customHeight="1">
      <c r="A155" s="139" t="s">
        <v>1445</v>
      </c>
      <c r="B155" s="140" t="s">
        <v>1446</v>
      </c>
      <c r="C155" s="72" t="s">
        <v>693</v>
      </c>
      <c r="D155" s="74" t="s">
        <v>1447</v>
      </c>
      <c r="E155" s="69" t="s">
        <v>1448</v>
      </c>
      <c r="F155" s="71" t="s">
        <v>1449</v>
      </c>
      <c r="G155" s="73">
        <v>1963.0</v>
      </c>
      <c r="H155" s="75" t="s">
        <v>734</v>
      </c>
      <c r="I155" s="73">
        <v>2012.0</v>
      </c>
      <c r="J155" s="87">
        <f t="shared" si="48"/>
        <v>0.3828512397</v>
      </c>
      <c r="K155" s="89">
        <f t="shared" si="49"/>
        <v>0.5894146006</v>
      </c>
      <c r="L155" s="42" t="str">
        <f t="shared" si="31"/>
        <v>R+</v>
      </c>
      <c r="M155" s="91">
        <f t="shared" si="32"/>
        <v>6.317537795</v>
      </c>
      <c r="N155" s="87">
        <f t="shared" si="6"/>
        <v>0.4289786661</v>
      </c>
      <c r="O155" s="89">
        <f t="shared" si="7"/>
        <v>0.5710213339</v>
      </c>
      <c r="P155" s="44" t="str">
        <f t="shared" si="33"/>
        <v>R+</v>
      </c>
      <c r="Q155" s="91">
        <f t="shared" si="34"/>
        <v>9.066652705</v>
      </c>
      <c r="R155" s="87">
        <f t="shared" si="8"/>
        <v>0.5011992141</v>
      </c>
      <c r="S155" s="89">
        <f t="shared" si="9"/>
        <v>0.4988007859</v>
      </c>
      <c r="T155" s="44" t="str">
        <f t="shared" si="35"/>
        <v>R+</v>
      </c>
      <c r="U155" s="91">
        <f t="shared" si="36"/>
        <v>3.568422885</v>
      </c>
      <c r="V155" s="87">
        <f t="shared" si="50"/>
        <v>0.3937721802</v>
      </c>
      <c r="W155" s="124">
        <f t="shared" si="51"/>
        <v>0.6062278198</v>
      </c>
      <c r="X155" s="87">
        <f t="shared" si="12"/>
        <v>0.4925798611</v>
      </c>
      <c r="Y155" s="124">
        <f t="shared" si="13"/>
        <v>0.5074201389</v>
      </c>
      <c r="Z155" s="87">
        <f t="shared" si="14"/>
        <v>0.8518421107</v>
      </c>
      <c r="AA155" s="89">
        <f t="shared" si="15"/>
        <v>0.06037899858</v>
      </c>
      <c r="AB155" s="89">
        <f t="shared" si="16"/>
        <v>0.06342135845</v>
      </c>
      <c r="AC155" s="89">
        <f t="shared" si="17"/>
        <v>0.01131325115</v>
      </c>
      <c r="AD155" s="89">
        <f t="shared" si="18"/>
        <v>0.003001322522</v>
      </c>
      <c r="AE155" s="89">
        <f t="shared" si="19"/>
        <v>0.01004295864</v>
      </c>
      <c r="AF155" s="87"/>
      <c r="AG155" s="124"/>
      <c r="AH155" s="21">
        <v>152.0</v>
      </c>
      <c r="AI155" s="152">
        <f t="shared" si="20"/>
        <v>145200</v>
      </c>
      <c r="AJ155" s="276">
        <v>55590.0</v>
      </c>
      <c r="AK155" s="276">
        <v>85583.0</v>
      </c>
      <c r="AL155" s="183">
        <v>4027.0</v>
      </c>
      <c r="AM155" s="152">
        <v>130113.0</v>
      </c>
      <c r="AN155" s="190">
        <v>134033.0</v>
      </c>
      <c r="AO155" s="152"/>
      <c r="AP155" s="190"/>
      <c r="AQ155" s="109">
        <f t="shared" si="21"/>
        <v>-6.317537795</v>
      </c>
      <c r="AR155" s="198">
        <v>276012.0</v>
      </c>
      <c r="AS155" s="182">
        <v>116324.0</v>
      </c>
      <c r="AT155" s="182">
        <v>154841.0</v>
      </c>
      <c r="AU155" s="132">
        <f t="shared" si="37"/>
        <v>-9.066652705</v>
      </c>
      <c r="AV155" s="128">
        <v>145652.0</v>
      </c>
      <c r="AW155" s="130">
        <v>144955.0</v>
      </c>
      <c r="AX155" s="132">
        <f t="shared" si="38"/>
        <v>-3.568422885</v>
      </c>
      <c r="AY155" s="42">
        <v>721243.0</v>
      </c>
      <c r="AZ155" s="44">
        <v>590503.0</v>
      </c>
      <c r="BA155" s="44">
        <v>47848.0</v>
      </c>
      <c r="BB155" s="44">
        <v>59526.0</v>
      </c>
      <c r="BC155" s="44">
        <v>8058.0</v>
      </c>
      <c r="BD155" s="44">
        <v>2138.0</v>
      </c>
      <c r="BE155" s="71">
        <v>13170.0</v>
      </c>
      <c r="BF155" s="42">
        <v>536097.0</v>
      </c>
      <c r="BG155" s="44">
        <v>456670.0</v>
      </c>
      <c r="BH155" s="44">
        <v>32369.0</v>
      </c>
      <c r="BI155" s="44">
        <v>34000.0</v>
      </c>
      <c r="BJ155" s="44">
        <v>6065.0</v>
      </c>
      <c r="BK155" s="44">
        <v>1609.0</v>
      </c>
      <c r="BL155" s="71">
        <v>5384.0</v>
      </c>
      <c r="BM155" s="186"/>
      <c r="BN155" s="186"/>
      <c r="BO155" s="44"/>
      <c r="BP155" s="58"/>
      <c r="BQ155" s="58"/>
      <c r="BR155" s="58"/>
      <c r="BS155" s="58"/>
      <c r="BT155" s="58"/>
      <c r="BU155" s="58"/>
      <c r="BV155" s="58"/>
      <c r="BW155" s="58"/>
      <c r="BX155" s="58"/>
      <c r="BY155" s="58"/>
      <c r="BZ155" s="58"/>
      <c r="CA155" s="58"/>
      <c r="CB155" s="58"/>
      <c r="CC155" s="58"/>
      <c r="CD155" s="56"/>
      <c r="CE155" s="56"/>
      <c r="CF155" s="58"/>
      <c r="CG155" s="56"/>
      <c r="CH155" s="58"/>
      <c r="CI155" s="58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</row>
    <row r="156" ht="15.0" customHeight="1">
      <c r="A156" s="176" t="s">
        <v>1450</v>
      </c>
      <c r="B156" s="178" t="s">
        <v>1451</v>
      </c>
      <c r="C156" s="72" t="s">
        <v>1452</v>
      </c>
      <c r="D156" s="74" t="s">
        <v>1453</v>
      </c>
      <c r="E156" s="69" t="s">
        <v>1454</v>
      </c>
      <c r="F156" s="71" t="s">
        <v>1455</v>
      </c>
      <c r="G156" s="73">
        <v>1976.0</v>
      </c>
      <c r="H156" s="75" t="s">
        <v>103</v>
      </c>
      <c r="I156" s="73">
        <v>2010.0</v>
      </c>
      <c r="J156" s="87">
        <f t="shared" si="48"/>
        <v>0.2672908</v>
      </c>
      <c r="K156" s="89">
        <f t="shared" si="49"/>
        <v>0.657907294</v>
      </c>
      <c r="L156" s="42" t="str">
        <f t="shared" si="31"/>
        <v>R+</v>
      </c>
      <c r="M156" s="91">
        <f t="shared" si="32"/>
        <v>12.9419291</v>
      </c>
      <c r="N156" s="87">
        <f t="shared" si="6"/>
        <v>0.3633869905</v>
      </c>
      <c r="O156" s="89">
        <f t="shared" si="7"/>
        <v>0.6366130095</v>
      </c>
      <c r="P156" s="44" t="str">
        <f t="shared" si="33"/>
        <v>R+</v>
      </c>
      <c r="Q156" s="91">
        <f t="shared" si="34"/>
        <v>15.62582027</v>
      </c>
      <c r="R156" s="87">
        <f t="shared" si="8"/>
        <v>0.4343030636</v>
      </c>
      <c r="S156" s="89">
        <f t="shared" si="9"/>
        <v>0.5656969364</v>
      </c>
      <c r="T156" s="44" t="str">
        <f t="shared" si="35"/>
        <v>R+</v>
      </c>
      <c r="U156" s="91">
        <f t="shared" si="36"/>
        <v>10.25803793</v>
      </c>
      <c r="V156" s="87">
        <f t="shared" si="50"/>
        <v>0.2889011572</v>
      </c>
      <c r="W156" s="124">
        <f t="shared" si="51"/>
        <v>0.7110988428</v>
      </c>
      <c r="X156" s="87">
        <f t="shared" si="12"/>
        <v>0.3295912359</v>
      </c>
      <c r="Y156" s="124">
        <f t="shared" si="13"/>
        <v>0.6704087641</v>
      </c>
      <c r="Z156" s="87">
        <f t="shared" si="14"/>
        <v>0.8775331166</v>
      </c>
      <c r="AA156" s="89">
        <f t="shared" si="15"/>
        <v>0.05401197059</v>
      </c>
      <c r="AB156" s="89">
        <f t="shared" si="16"/>
        <v>0.04222177493</v>
      </c>
      <c r="AC156" s="89">
        <f t="shared" si="17"/>
        <v>0.01445433554</v>
      </c>
      <c r="AD156" s="89">
        <f t="shared" si="18"/>
        <v>0.002523622167</v>
      </c>
      <c r="AE156" s="89">
        <f t="shared" si="19"/>
        <v>0.009255180166</v>
      </c>
      <c r="AF156" s="87"/>
      <c r="AG156" s="124"/>
      <c r="AH156" s="21">
        <v>153.0</v>
      </c>
      <c r="AI156" s="152">
        <f t="shared" si="20"/>
        <v>148793</v>
      </c>
      <c r="AJ156" s="276">
        <v>39771.0</v>
      </c>
      <c r="AK156" s="276">
        <v>97892.0</v>
      </c>
      <c r="AL156" s="183">
        <v>11130.0</v>
      </c>
      <c r="AM156" s="152">
        <v>92363.0</v>
      </c>
      <c r="AN156" s="190">
        <v>187872.0</v>
      </c>
      <c r="AO156" s="152"/>
      <c r="AP156" s="190"/>
      <c r="AQ156" s="109">
        <f t="shared" si="21"/>
        <v>-12.9419291</v>
      </c>
      <c r="AR156" s="198">
        <v>287231.0</v>
      </c>
      <c r="AS156" s="182">
        <v>102534.0</v>
      </c>
      <c r="AT156" s="182">
        <v>179628.0</v>
      </c>
      <c r="AU156" s="132">
        <f t="shared" si="37"/>
        <v>-15.62582027</v>
      </c>
      <c r="AV156" s="128">
        <v>126595.0</v>
      </c>
      <c r="AW156" s="130">
        <v>164895.0</v>
      </c>
      <c r="AX156" s="132">
        <f t="shared" si="38"/>
        <v>-10.25803793</v>
      </c>
      <c r="AY156" s="42">
        <v>720169.0</v>
      </c>
      <c r="AZ156" s="44">
        <v>613567.0</v>
      </c>
      <c r="BA156" s="44">
        <v>42520.0</v>
      </c>
      <c r="BB156" s="44">
        <v>38919.0</v>
      </c>
      <c r="BC156" s="44">
        <v>11518.0</v>
      </c>
      <c r="BD156" s="44">
        <v>1773.0</v>
      </c>
      <c r="BE156" s="71">
        <v>11872.0</v>
      </c>
      <c r="BF156" s="42">
        <v>526624.0</v>
      </c>
      <c r="BG156" s="44">
        <v>462130.0</v>
      </c>
      <c r="BH156" s="44">
        <v>28444.0</v>
      </c>
      <c r="BI156" s="44">
        <v>22235.0</v>
      </c>
      <c r="BJ156" s="44">
        <v>7612.0</v>
      </c>
      <c r="BK156" s="44">
        <v>1329.0</v>
      </c>
      <c r="BL156" s="71">
        <v>4874.0</v>
      </c>
      <c r="BM156" s="186"/>
      <c r="BN156" s="186"/>
      <c r="BO156" s="44"/>
      <c r="BP156" s="58"/>
      <c r="BQ156" s="58"/>
      <c r="BR156" s="58"/>
      <c r="BS156" s="58"/>
      <c r="BT156" s="58"/>
      <c r="BU156" s="58"/>
      <c r="BV156" s="58"/>
      <c r="BW156" s="58"/>
      <c r="BX156" s="58"/>
      <c r="BY156" s="58"/>
      <c r="BZ156" s="58"/>
      <c r="CA156" s="58"/>
      <c r="CB156" s="58"/>
      <c r="CC156" s="58"/>
      <c r="CD156" s="56"/>
      <c r="CE156" s="56"/>
      <c r="CF156" s="58"/>
      <c r="CG156" s="56"/>
      <c r="CH156" s="58"/>
      <c r="CI156" s="58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</row>
    <row r="157" ht="15.0" customHeight="1">
      <c r="A157" s="139" t="s">
        <v>1456</v>
      </c>
      <c r="B157" s="140" t="s">
        <v>1457</v>
      </c>
      <c r="C157" s="72" t="s">
        <v>1458</v>
      </c>
      <c r="D157" s="74" t="s">
        <v>1459</v>
      </c>
      <c r="E157" s="69" t="s">
        <v>1460</v>
      </c>
      <c r="F157" s="71" t="s">
        <v>1461</v>
      </c>
      <c r="G157" s="73">
        <v>1970.0</v>
      </c>
      <c r="H157" s="75" t="s">
        <v>110</v>
      </c>
      <c r="I157" s="73">
        <v>2010.0</v>
      </c>
      <c r="J157" s="87">
        <f t="shared" si="48"/>
        <v>0.3312543117</v>
      </c>
      <c r="K157" s="89">
        <f t="shared" si="49"/>
        <v>0.6687456883</v>
      </c>
      <c r="L157" s="42" t="str">
        <f t="shared" si="31"/>
        <v>R+</v>
      </c>
      <c r="M157" s="91">
        <f t="shared" si="32"/>
        <v>11.4015479</v>
      </c>
      <c r="N157" s="87">
        <f t="shared" si="6"/>
        <v>0.3771858583</v>
      </c>
      <c r="O157" s="89">
        <f t="shared" si="7"/>
        <v>0.6228141417</v>
      </c>
      <c r="P157" s="44" t="str">
        <f t="shared" si="33"/>
        <v>R+</v>
      </c>
      <c r="Q157" s="91">
        <f t="shared" si="34"/>
        <v>14.24593349</v>
      </c>
      <c r="R157" s="87">
        <f t="shared" si="8"/>
        <v>0.4513118198</v>
      </c>
      <c r="S157" s="89">
        <f t="shared" si="9"/>
        <v>0.5486881802</v>
      </c>
      <c r="T157" s="44" t="str">
        <f t="shared" si="35"/>
        <v>R+</v>
      </c>
      <c r="U157" s="91">
        <f t="shared" si="36"/>
        <v>8.557162306</v>
      </c>
      <c r="V157" s="87">
        <f t="shared" si="50"/>
        <v>0.3312543117</v>
      </c>
      <c r="W157" s="124">
        <f t="shared" si="51"/>
        <v>0.6687456883</v>
      </c>
      <c r="X157" s="87">
        <f t="shared" si="12"/>
        <v>0.355421986</v>
      </c>
      <c r="Y157" s="124">
        <f t="shared" si="13"/>
        <v>0.644578014</v>
      </c>
      <c r="Z157" s="87">
        <f t="shared" si="14"/>
        <v>0.8952959362</v>
      </c>
      <c r="AA157" s="89">
        <f t="shared" si="15"/>
        <v>0.02873658889</v>
      </c>
      <c r="AB157" s="89">
        <f t="shared" si="16"/>
        <v>0.04114478053</v>
      </c>
      <c r="AC157" s="89">
        <f t="shared" si="17"/>
        <v>0.02419441878</v>
      </c>
      <c r="AD157" s="89">
        <f t="shared" si="18"/>
        <v>0.002090898281</v>
      </c>
      <c r="AE157" s="89">
        <f t="shared" si="19"/>
        <v>0.008537377322</v>
      </c>
      <c r="AF157" s="87"/>
      <c r="AG157" s="124"/>
      <c r="AH157" s="21">
        <v>154.0</v>
      </c>
      <c r="AI157" s="152">
        <f t="shared" si="20"/>
        <v>142054</v>
      </c>
      <c r="AJ157" s="276">
        <v>47056.0</v>
      </c>
      <c r="AK157" s="276">
        <v>94998.0</v>
      </c>
      <c r="AL157" s="197">
        <v>0.0</v>
      </c>
      <c r="AM157" s="152">
        <v>93015.0</v>
      </c>
      <c r="AN157" s="190">
        <v>168688.0</v>
      </c>
      <c r="AO157" s="152"/>
      <c r="AP157" s="190"/>
      <c r="AQ157" s="109">
        <f t="shared" si="21"/>
        <v>-11.4015479</v>
      </c>
      <c r="AR157" s="198">
        <v>279662.0</v>
      </c>
      <c r="AS157" s="182">
        <v>103103.0</v>
      </c>
      <c r="AT157" s="182">
        <v>170245.0</v>
      </c>
      <c r="AU157" s="132">
        <f t="shared" si="37"/>
        <v>-14.24593349</v>
      </c>
      <c r="AV157" s="128">
        <v>134036.0</v>
      </c>
      <c r="AW157" s="130">
        <v>162956.0</v>
      </c>
      <c r="AX157" s="132">
        <f t="shared" si="38"/>
        <v>-8.557162306</v>
      </c>
      <c r="AY157" s="42">
        <v>720466.0</v>
      </c>
      <c r="AZ157" s="44">
        <v>632668.0</v>
      </c>
      <c r="BA157" s="44">
        <v>22272.0</v>
      </c>
      <c r="BB157" s="44">
        <v>37835.0</v>
      </c>
      <c r="BC157" s="44">
        <v>16067.0</v>
      </c>
      <c r="BD157" s="44">
        <v>1471.0</v>
      </c>
      <c r="BE157" s="71">
        <v>10153.0</v>
      </c>
      <c r="BF157" s="42">
        <v>546655.0</v>
      </c>
      <c r="BG157" s="44">
        <v>489418.0</v>
      </c>
      <c r="BH157" s="44">
        <v>15709.0</v>
      </c>
      <c r="BI157" s="44">
        <v>22492.0</v>
      </c>
      <c r="BJ157" s="44">
        <v>13226.0</v>
      </c>
      <c r="BK157" s="44">
        <v>1143.0</v>
      </c>
      <c r="BL157" s="71">
        <v>4667.0</v>
      </c>
      <c r="BM157" s="186"/>
      <c r="BN157" s="186"/>
      <c r="BO157" s="44"/>
      <c r="BP157" s="58"/>
      <c r="BQ157" s="58"/>
      <c r="BR157" s="58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6"/>
      <c r="CE157" s="56"/>
      <c r="CF157" s="58"/>
      <c r="CG157" s="56"/>
      <c r="CH157" s="58"/>
      <c r="CI157" s="58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</row>
    <row r="158" ht="15.0" customHeight="1">
      <c r="A158" s="176" t="s">
        <v>1462</v>
      </c>
      <c r="B158" s="178" t="s">
        <v>1463</v>
      </c>
      <c r="C158" s="72" t="s">
        <v>414</v>
      </c>
      <c r="D158" s="74" t="s">
        <v>283</v>
      </c>
      <c r="E158" s="69" t="s">
        <v>1464</v>
      </c>
      <c r="F158" s="71" t="s">
        <v>1465</v>
      </c>
      <c r="G158" s="73">
        <v>1960.0</v>
      </c>
      <c r="H158" s="75" t="s">
        <v>110</v>
      </c>
      <c r="I158" s="73">
        <v>2012.0</v>
      </c>
      <c r="J158" s="87">
        <f t="shared" si="48"/>
        <v>0.3082011893</v>
      </c>
      <c r="K158" s="89">
        <f t="shared" si="49"/>
        <v>0.6521122398</v>
      </c>
      <c r="L158" s="42" t="str">
        <f t="shared" si="31"/>
        <v>R+</v>
      </c>
      <c r="M158" s="91">
        <f t="shared" si="32"/>
        <v>8.628298738</v>
      </c>
      <c r="N158" s="87">
        <f t="shared" si="6"/>
        <v>0.4145290498</v>
      </c>
      <c r="O158" s="89">
        <f t="shared" si="7"/>
        <v>0.5854709502</v>
      </c>
      <c r="P158" s="44" t="str">
        <f t="shared" si="33"/>
        <v>R+</v>
      </c>
      <c r="Q158" s="91">
        <f t="shared" si="34"/>
        <v>10.51161434</v>
      </c>
      <c r="R158" s="87">
        <f t="shared" si="8"/>
        <v>0.4694336116</v>
      </c>
      <c r="S158" s="89">
        <f t="shared" si="9"/>
        <v>0.5305663884</v>
      </c>
      <c r="T158" s="44" t="str">
        <f t="shared" si="35"/>
        <v>R+</v>
      </c>
      <c r="U158" s="91">
        <f t="shared" si="36"/>
        <v>6.744983135</v>
      </c>
      <c r="V158" s="87">
        <f t="shared" si="50"/>
        <v>0.3209381229</v>
      </c>
      <c r="W158" s="124">
        <f t="shared" si="51"/>
        <v>0.6790618771</v>
      </c>
      <c r="X158" s="87">
        <f t="shared" si="12"/>
        <v>0.391811001</v>
      </c>
      <c r="Y158" s="124">
        <f t="shared" si="13"/>
        <v>0.608188999</v>
      </c>
      <c r="Z158" s="87">
        <f t="shared" si="14"/>
        <v>0.8497644605</v>
      </c>
      <c r="AA158" s="89">
        <f t="shared" si="15"/>
        <v>0.07791194203</v>
      </c>
      <c r="AB158" s="89">
        <f t="shared" si="16"/>
        <v>0.03442629379</v>
      </c>
      <c r="AC158" s="89">
        <f t="shared" si="17"/>
        <v>0.02614740309</v>
      </c>
      <c r="AD158" s="89">
        <f t="shared" si="18"/>
        <v>0.001840998247</v>
      </c>
      <c r="AE158" s="89">
        <f t="shared" si="19"/>
        <v>0.009908902328</v>
      </c>
      <c r="AF158" s="87"/>
      <c r="AG158" s="124"/>
      <c r="AH158" s="21">
        <v>155.0</v>
      </c>
      <c r="AI158" s="152">
        <f t="shared" si="20"/>
        <v>161440</v>
      </c>
      <c r="AJ158" s="276">
        <v>49756.0</v>
      </c>
      <c r="AK158" s="276">
        <v>105277.0</v>
      </c>
      <c r="AL158" s="183">
        <v>6407.0</v>
      </c>
      <c r="AM158" s="152">
        <v>125347.0</v>
      </c>
      <c r="AN158" s="190">
        <v>194570.0</v>
      </c>
      <c r="AO158" s="152"/>
      <c r="AP158" s="190"/>
      <c r="AQ158" s="109">
        <f t="shared" si="21"/>
        <v>-8.628298738</v>
      </c>
      <c r="AR158" s="198">
        <v>342165.0</v>
      </c>
      <c r="AS158" s="182">
        <v>139300.0</v>
      </c>
      <c r="AT158" s="182">
        <v>196744.0</v>
      </c>
      <c r="AU158" s="132">
        <f t="shared" si="37"/>
        <v>-10.51161434</v>
      </c>
      <c r="AV158" s="128">
        <v>159614.0</v>
      </c>
      <c r="AW158" s="130">
        <v>180400.0</v>
      </c>
      <c r="AX158" s="132">
        <f t="shared" si="38"/>
        <v>-6.744983135</v>
      </c>
      <c r="AY158" s="42">
        <v>719224.0</v>
      </c>
      <c r="AZ158" s="44">
        <v>595709.0</v>
      </c>
      <c r="BA158" s="44">
        <v>58522.0</v>
      </c>
      <c r="BB158" s="44">
        <v>30396.0</v>
      </c>
      <c r="BC158" s="44">
        <v>19889.0</v>
      </c>
      <c r="BD158" s="44">
        <v>1269.0</v>
      </c>
      <c r="BE158" s="71">
        <v>13439.0</v>
      </c>
      <c r="BF158" s="42">
        <v>535579.0</v>
      </c>
      <c r="BG158" s="44">
        <v>455116.0</v>
      </c>
      <c r="BH158" s="44">
        <v>41728.0</v>
      </c>
      <c r="BI158" s="44">
        <v>18438.0</v>
      </c>
      <c r="BJ158" s="44">
        <v>14004.0</v>
      </c>
      <c r="BK158" s="44">
        <v>986.0</v>
      </c>
      <c r="BL158" s="71">
        <v>5307.0</v>
      </c>
      <c r="BM158" s="186"/>
      <c r="BN158" s="186"/>
      <c r="BO158" s="44"/>
      <c r="BP158" s="58"/>
      <c r="BQ158" s="58"/>
      <c r="BR158" s="58"/>
      <c r="BS158" s="58"/>
      <c r="BT158" s="58"/>
      <c r="BU158" s="58"/>
      <c r="BV158" s="58"/>
      <c r="BW158" s="58"/>
      <c r="BX158" s="58"/>
      <c r="BY158" s="58"/>
      <c r="BZ158" s="58"/>
      <c r="CA158" s="58"/>
      <c r="CB158" s="58"/>
      <c r="CC158" s="58"/>
      <c r="CD158" s="56"/>
      <c r="CE158" s="56"/>
      <c r="CF158" s="58"/>
      <c r="CG158" s="56"/>
      <c r="CH158" s="58"/>
      <c r="CI158" s="58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</row>
    <row r="159" ht="15.0" customHeight="1">
      <c r="A159" s="139" t="s">
        <v>1466</v>
      </c>
      <c r="B159" s="140" t="s">
        <v>1467</v>
      </c>
      <c r="C159" s="72" t="s">
        <v>1468</v>
      </c>
      <c r="D159" s="74" t="s">
        <v>1469</v>
      </c>
      <c r="E159" s="69" t="s">
        <v>1470</v>
      </c>
      <c r="F159" s="71" t="s">
        <v>1471</v>
      </c>
      <c r="G159" s="73">
        <v>1969.0</v>
      </c>
      <c r="H159" s="75" t="s">
        <v>100</v>
      </c>
      <c r="I159" s="73">
        <v>2012.0</v>
      </c>
      <c r="J159" s="87">
        <f t="shared" si="48"/>
        <v>0.2934720225</v>
      </c>
      <c r="K159" s="89">
        <f t="shared" si="49"/>
        <v>0.6589691174</v>
      </c>
      <c r="L159" s="42" t="str">
        <f t="shared" si="31"/>
        <v>R+</v>
      </c>
      <c r="M159" s="91">
        <f t="shared" si="32"/>
        <v>11.63196865</v>
      </c>
      <c r="N159" s="87">
        <f t="shared" si="6"/>
        <v>0.3814946185</v>
      </c>
      <c r="O159" s="89">
        <f t="shared" si="7"/>
        <v>0.6185053815</v>
      </c>
      <c r="P159" s="44" t="str">
        <f t="shared" si="33"/>
        <v>R+</v>
      </c>
      <c r="Q159" s="91">
        <f t="shared" si="34"/>
        <v>13.81505746</v>
      </c>
      <c r="R159" s="87">
        <f t="shared" si="8"/>
        <v>0.4423946446</v>
      </c>
      <c r="S159" s="89">
        <f t="shared" si="9"/>
        <v>0.5576053554</v>
      </c>
      <c r="T159" s="44" t="str">
        <f t="shared" si="35"/>
        <v>R+</v>
      </c>
      <c r="U159" s="91">
        <f t="shared" si="36"/>
        <v>9.44887983</v>
      </c>
      <c r="V159" s="87">
        <f t="shared" si="50"/>
        <v>0.308126151</v>
      </c>
      <c r="W159" s="124">
        <f t="shared" si="51"/>
        <v>0.691873849</v>
      </c>
      <c r="X159" s="87">
        <f t="shared" si="12"/>
        <v>0.372855209</v>
      </c>
      <c r="Y159" s="124">
        <f t="shared" si="13"/>
        <v>0.627144791</v>
      </c>
      <c r="Z159" s="87">
        <f t="shared" si="14"/>
        <v>0.9393496895</v>
      </c>
      <c r="AA159" s="89">
        <f t="shared" si="15"/>
        <v>0.02361550157</v>
      </c>
      <c r="AB159" s="89">
        <f t="shared" si="16"/>
        <v>0.01807532021</v>
      </c>
      <c r="AC159" s="89">
        <f t="shared" si="17"/>
        <v>0.009036748594</v>
      </c>
      <c r="AD159" s="89">
        <f t="shared" si="18"/>
        <v>0.001885010701</v>
      </c>
      <c r="AE159" s="89">
        <f t="shared" si="19"/>
        <v>0.008037729382</v>
      </c>
      <c r="AF159" s="87"/>
      <c r="AG159" s="124"/>
      <c r="AH159" s="21">
        <v>156.0</v>
      </c>
      <c r="AI159" s="152">
        <f t="shared" si="20"/>
        <v>155071</v>
      </c>
      <c r="AJ159" s="276">
        <v>45509.0</v>
      </c>
      <c r="AK159" s="276">
        <v>102187.0</v>
      </c>
      <c r="AL159" s="183">
        <v>7375.0</v>
      </c>
      <c r="AM159" s="152">
        <v>96678.0</v>
      </c>
      <c r="AN159" s="190">
        <v>162613.0</v>
      </c>
      <c r="AO159" s="152"/>
      <c r="AP159" s="190"/>
      <c r="AQ159" s="109">
        <f t="shared" si="21"/>
        <v>-11.63196865</v>
      </c>
      <c r="AR159" s="198">
        <v>285361.0</v>
      </c>
      <c r="AS159" s="182">
        <v>106371.0</v>
      </c>
      <c r="AT159" s="182">
        <v>172456.0</v>
      </c>
      <c r="AU159" s="132">
        <f t="shared" si="37"/>
        <v>-13.81505746</v>
      </c>
      <c r="AV159" s="128">
        <v>133163.0</v>
      </c>
      <c r="AW159" s="130">
        <v>167842.0</v>
      </c>
      <c r="AX159" s="132">
        <f t="shared" si="38"/>
        <v>-9.44887983</v>
      </c>
      <c r="AY159" s="42">
        <v>720728.0</v>
      </c>
      <c r="AZ159" s="44">
        <v>668898.0</v>
      </c>
      <c r="BA159" s="44">
        <v>17551.0</v>
      </c>
      <c r="BB159" s="44">
        <v>16804.0</v>
      </c>
      <c r="BC159" s="44">
        <v>6567.0</v>
      </c>
      <c r="BD159" s="44">
        <v>1307.0</v>
      </c>
      <c r="BE159" s="71">
        <v>9601.0</v>
      </c>
      <c r="BF159" s="42">
        <v>548538.0</v>
      </c>
      <c r="BG159" s="44">
        <v>515269.0</v>
      </c>
      <c r="BH159" s="44">
        <v>12954.0</v>
      </c>
      <c r="BI159" s="44">
        <v>9915.0</v>
      </c>
      <c r="BJ159" s="44">
        <v>4957.0</v>
      </c>
      <c r="BK159" s="44">
        <v>1034.0</v>
      </c>
      <c r="BL159" s="71">
        <v>4409.0</v>
      </c>
      <c r="BM159" s="186"/>
      <c r="BN159" s="186"/>
      <c r="BO159" s="44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6"/>
      <c r="CE159" s="56"/>
      <c r="CF159" s="58"/>
      <c r="CG159" s="56"/>
      <c r="CH159" s="58"/>
      <c r="CI159" s="58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</row>
    <row r="160" ht="15.0" customHeight="1">
      <c r="A160" s="176" t="s">
        <v>1472</v>
      </c>
      <c r="B160" s="178" t="s">
        <v>1473</v>
      </c>
      <c r="C160" s="65" t="s">
        <v>1474</v>
      </c>
      <c r="D160" s="67" t="s">
        <v>1475</v>
      </c>
      <c r="E160" s="69" t="s">
        <v>1476</v>
      </c>
      <c r="F160" s="71" t="s">
        <v>1477</v>
      </c>
      <c r="G160" s="73">
        <v>1974.0</v>
      </c>
      <c r="H160" s="75" t="s">
        <v>1478</v>
      </c>
      <c r="I160" s="73" t="s">
        <v>697</v>
      </c>
      <c r="J160" s="87">
        <f t="shared" si="48"/>
        <v>0.5473227568</v>
      </c>
      <c r="K160" s="89">
        <f t="shared" si="49"/>
        <v>0.4176606301</v>
      </c>
      <c r="L160" s="42" t="str">
        <f t="shared" si="31"/>
        <v>D+</v>
      </c>
      <c r="M160" s="180">
        <f t="shared" si="32"/>
        <v>12.62826743</v>
      </c>
      <c r="N160" s="87">
        <f t="shared" si="6"/>
        <v>0.6402071622</v>
      </c>
      <c r="O160" s="89">
        <f t="shared" si="7"/>
        <v>0.3597928378</v>
      </c>
      <c r="P160" s="44" t="str">
        <f t="shared" si="33"/>
        <v>D+</v>
      </c>
      <c r="Q160" s="180">
        <f t="shared" si="34"/>
        <v>12.0561969</v>
      </c>
      <c r="R160" s="87">
        <f t="shared" si="8"/>
        <v>0.6688868225</v>
      </c>
      <c r="S160" s="89">
        <f t="shared" si="9"/>
        <v>0.3311131775</v>
      </c>
      <c r="T160" s="44" t="str">
        <f t="shared" si="35"/>
        <v>D+</v>
      </c>
      <c r="U160" s="180">
        <f t="shared" si="36"/>
        <v>13.20033796</v>
      </c>
      <c r="V160" s="87">
        <f t="shared" si="50"/>
        <v>0.5671836056</v>
      </c>
      <c r="W160" s="124">
        <f t="shared" si="51"/>
        <v>0.4328163944</v>
      </c>
      <c r="X160" s="87">
        <f t="shared" si="12"/>
        <v>0.6285016476</v>
      </c>
      <c r="Y160" s="124">
        <f t="shared" si="13"/>
        <v>0.3714983524</v>
      </c>
      <c r="Z160" s="87">
        <f t="shared" si="14"/>
        <v>0.6153381869</v>
      </c>
      <c r="AA160" s="89">
        <f t="shared" si="15"/>
        <v>0.2672636141</v>
      </c>
      <c r="AB160" s="89">
        <f t="shared" si="16"/>
        <v>0.08126832267</v>
      </c>
      <c r="AC160" s="89">
        <f t="shared" si="17"/>
        <v>0.01946608384</v>
      </c>
      <c r="AD160" s="89">
        <f t="shared" si="18"/>
        <v>0.002521124965</v>
      </c>
      <c r="AE160" s="89">
        <f t="shared" si="19"/>
        <v>0.01414266756</v>
      </c>
      <c r="AF160" s="87"/>
      <c r="AG160" s="124"/>
      <c r="AH160" s="21">
        <v>157.0</v>
      </c>
      <c r="AI160" s="152">
        <f t="shared" si="20"/>
        <v>112261</v>
      </c>
      <c r="AJ160" s="276">
        <v>61443.0</v>
      </c>
      <c r="AK160" s="276">
        <v>46887.0</v>
      </c>
      <c r="AL160" s="183">
        <v>3931.0</v>
      </c>
      <c r="AM160" s="152">
        <v>162122.0</v>
      </c>
      <c r="AN160" s="190">
        <v>95828.0</v>
      </c>
      <c r="AO160" s="152"/>
      <c r="AP160" s="190"/>
      <c r="AQ160" s="109">
        <f t="shared" si="21"/>
        <v>12.62826743</v>
      </c>
      <c r="AR160" s="198">
        <v>262188.0</v>
      </c>
      <c r="AS160" s="182">
        <v>164902.0</v>
      </c>
      <c r="AT160" s="182">
        <v>92674.0</v>
      </c>
      <c r="AU160" s="132">
        <f t="shared" si="37"/>
        <v>12.0561969</v>
      </c>
      <c r="AV160" s="128">
        <v>185588.0</v>
      </c>
      <c r="AW160" s="130">
        <v>91870.0</v>
      </c>
      <c r="AX160" s="132">
        <f t="shared" si="38"/>
        <v>13.20033796</v>
      </c>
      <c r="AY160" s="42">
        <v>720893.0</v>
      </c>
      <c r="AZ160" s="44">
        <v>410849.0</v>
      </c>
      <c r="BA160" s="44">
        <v>205537.0</v>
      </c>
      <c r="BB160" s="44">
        <v>71318.0</v>
      </c>
      <c r="BC160" s="44">
        <v>13679.0</v>
      </c>
      <c r="BD160" s="44">
        <v>1691.0</v>
      </c>
      <c r="BE160" s="71">
        <v>17819.0</v>
      </c>
      <c r="BF160" s="42">
        <v>533492.0</v>
      </c>
      <c r="BG160" s="44">
        <v>328278.0</v>
      </c>
      <c r="BH160" s="44">
        <v>142583.0</v>
      </c>
      <c r="BI160" s="44">
        <v>43356.0</v>
      </c>
      <c r="BJ160" s="44">
        <v>10385.0</v>
      </c>
      <c r="BK160" s="44">
        <v>1345.0</v>
      </c>
      <c r="BL160" s="71">
        <v>7545.0</v>
      </c>
      <c r="BM160" s="186"/>
      <c r="BN160" s="186"/>
      <c r="BO160" s="44"/>
      <c r="BP160" s="58"/>
      <c r="BQ160" s="58"/>
      <c r="BR160" s="58"/>
      <c r="BS160" s="58"/>
      <c r="BT160" s="58"/>
      <c r="BU160" s="58"/>
      <c r="BV160" s="58"/>
      <c r="BW160" s="58"/>
      <c r="BX160" s="58"/>
      <c r="BY160" s="58"/>
      <c r="BZ160" s="58"/>
      <c r="CA160" s="58"/>
      <c r="CB160" s="58"/>
      <c r="CC160" s="58"/>
      <c r="CD160" s="56"/>
      <c r="CE160" s="56"/>
      <c r="CF160" s="58"/>
      <c r="CG160" s="56"/>
      <c r="CH160" s="58"/>
      <c r="CI160" s="58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</row>
    <row r="161" ht="15.0" customHeight="1">
      <c r="A161" s="139" t="s">
        <v>1479</v>
      </c>
      <c r="B161" s="140" t="s">
        <v>1480</v>
      </c>
      <c r="C161" s="72" t="s">
        <v>1481</v>
      </c>
      <c r="D161" s="74" t="s">
        <v>1482</v>
      </c>
      <c r="E161" s="69" t="s">
        <v>1483</v>
      </c>
      <c r="F161" s="71" t="s">
        <v>1484</v>
      </c>
      <c r="G161" s="73">
        <v>1962.0</v>
      </c>
      <c r="H161" s="75" t="s">
        <v>192</v>
      </c>
      <c r="I161" s="73">
        <v>2010.0</v>
      </c>
      <c r="J161" s="87">
        <f t="shared" si="48"/>
        <v>0.3583107142</v>
      </c>
      <c r="K161" s="89">
        <f t="shared" si="49"/>
        <v>0.6032396463</v>
      </c>
      <c r="L161" s="42" t="str">
        <f t="shared" si="31"/>
        <v>R+</v>
      </c>
      <c r="M161" s="91">
        <f t="shared" si="32"/>
        <v>8.237910824</v>
      </c>
      <c r="N161" s="87">
        <f t="shared" si="6"/>
        <v>0.4042337555</v>
      </c>
      <c r="O161" s="89">
        <f t="shared" si="7"/>
        <v>0.5957662445</v>
      </c>
      <c r="P161" s="44" t="str">
        <f t="shared" si="33"/>
        <v>R+</v>
      </c>
      <c r="Q161" s="91">
        <f t="shared" si="34"/>
        <v>11.54114377</v>
      </c>
      <c r="R161" s="87">
        <f t="shared" si="8"/>
        <v>0.4875366641</v>
      </c>
      <c r="S161" s="89">
        <f t="shared" si="9"/>
        <v>0.5124633359</v>
      </c>
      <c r="T161" s="44" t="str">
        <f t="shared" si="35"/>
        <v>R+</v>
      </c>
      <c r="U161" s="91">
        <f t="shared" si="36"/>
        <v>4.934677882</v>
      </c>
      <c r="V161" s="87">
        <f t="shared" si="50"/>
        <v>0.3726385314</v>
      </c>
      <c r="W161" s="124">
        <f t="shared" si="51"/>
        <v>0.6273614686</v>
      </c>
      <c r="X161" s="87">
        <f t="shared" si="12"/>
        <v>0.4459038723</v>
      </c>
      <c r="Y161" s="124">
        <f t="shared" si="13"/>
        <v>0.5540961277</v>
      </c>
      <c r="Z161" s="87">
        <f t="shared" si="14"/>
        <v>0.9268172941</v>
      </c>
      <c r="AA161" s="89">
        <f t="shared" si="15"/>
        <v>0.03865077847</v>
      </c>
      <c r="AB161" s="89">
        <f t="shared" si="16"/>
        <v>0.01623895834</v>
      </c>
      <c r="AC161" s="89">
        <f t="shared" si="17"/>
        <v>0.008344192998</v>
      </c>
      <c r="AD161" s="89">
        <f t="shared" si="18"/>
        <v>0.002171331208</v>
      </c>
      <c r="AE161" s="89">
        <f t="shared" si="19"/>
        <v>0.007777444868</v>
      </c>
      <c r="AF161" s="87"/>
      <c r="AG161" s="124"/>
      <c r="AH161" s="21">
        <v>158.0</v>
      </c>
      <c r="AI161" s="152">
        <f t="shared" si="20"/>
        <v>171315</v>
      </c>
      <c r="AJ161" s="276">
        <v>61384.0</v>
      </c>
      <c r="AK161" s="276">
        <v>103344.0</v>
      </c>
      <c r="AL161" s="183">
        <v>6587.0</v>
      </c>
      <c r="AM161" s="152">
        <v>123741.0</v>
      </c>
      <c r="AN161" s="190">
        <v>153765.0</v>
      </c>
      <c r="AO161" s="152"/>
      <c r="AP161" s="190"/>
      <c r="AQ161" s="109">
        <f t="shared" si="21"/>
        <v>-8.237910824</v>
      </c>
      <c r="AR161" s="198">
        <v>294054.0</v>
      </c>
      <c r="AS161" s="182">
        <v>116465.0</v>
      </c>
      <c r="AT161" s="182">
        <v>171648.0</v>
      </c>
      <c r="AU161" s="132">
        <f t="shared" si="37"/>
        <v>-11.54114377</v>
      </c>
      <c r="AV161" s="128">
        <v>149097.0</v>
      </c>
      <c r="AW161" s="130">
        <v>156720.0</v>
      </c>
      <c r="AX161" s="132">
        <f t="shared" si="38"/>
        <v>-4.934677882</v>
      </c>
      <c r="AY161" s="42">
        <v>721206.0</v>
      </c>
      <c r="AZ161" s="44">
        <v>659549.0</v>
      </c>
      <c r="BA161" s="44">
        <v>28639.0</v>
      </c>
      <c r="BB161" s="44">
        <v>14792.0</v>
      </c>
      <c r="BC161" s="44">
        <v>6226.0</v>
      </c>
      <c r="BD161" s="44">
        <v>1524.0</v>
      </c>
      <c r="BE161" s="71">
        <v>10476.0</v>
      </c>
      <c r="BF161" s="42">
        <v>554038.0</v>
      </c>
      <c r="BG161" s="44">
        <v>513492.0</v>
      </c>
      <c r="BH161" s="44">
        <v>21414.0</v>
      </c>
      <c r="BI161" s="44">
        <v>8997.0</v>
      </c>
      <c r="BJ161" s="44">
        <v>4623.0</v>
      </c>
      <c r="BK161" s="44">
        <v>1203.0</v>
      </c>
      <c r="BL161" s="71">
        <v>4309.0</v>
      </c>
      <c r="BM161" s="186"/>
      <c r="BN161" s="186"/>
      <c r="BO161" s="44"/>
      <c r="BP161" s="58"/>
      <c r="BQ161" s="58"/>
      <c r="BR161" s="58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6"/>
      <c r="CE161" s="56"/>
      <c r="CF161" s="58"/>
      <c r="CG161" s="56"/>
      <c r="CH161" s="58"/>
      <c r="CI161" s="58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</row>
    <row r="162" ht="15.0" customHeight="1">
      <c r="A162" s="176" t="s">
        <v>1485</v>
      </c>
      <c r="B162" s="178" t="s">
        <v>1486</v>
      </c>
      <c r="C162" s="72" t="s">
        <v>1458</v>
      </c>
      <c r="D162" s="74" t="s">
        <v>327</v>
      </c>
      <c r="E162" s="69" t="s">
        <v>1487</v>
      </c>
      <c r="F162" s="71" t="s">
        <v>1488</v>
      </c>
      <c r="G162" s="73">
        <v>1972.0</v>
      </c>
      <c r="H162" s="75" t="s">
        <v>78</v>
      </c>
      <c r="I162" s="73">
        <v>2010.0</v>
      </c>
      <c r="J162" s="87">
        <f t="shared" si="48"/>
        <v>0.3367220158</v>
      </c>
      <c r="K162" s="89">
        <f t="shared" si="49"/>
        <v>0.621799776</v>
      </c>
      <c r="L162" s="42" t="str">
        <f t="shared" si="31"/>
        <v>R+</v>
      </c>
      <c r="M162" s="91">
        <f t="shared" si="32"/>
        <v>8.663640459</v>
      </c>
      <c r="N162" s="87">
        <f t="shared" si="6"/>
        <v>0.4157928244</v>
      </c>
      <c r="O162" s="89">
        <f t="shared" si="7"/>
        <v>0.5842071756</v>
      </c>
      <c r="P162" s="44" t="str">
        <f t="shared" si="33"/>
        <v>R+</v>
      </c>
      <c r="Q162" s="91">
        <f t="shared" si="34"/>
        <v>10.38523687</v>
      </c>
      <c r="R162" s="87">
        <f t="shared" si="8"/>
        <v>0.4674630025</v>
      </c>
      <c r="S162" s="89">
        <f t="shared" si="9"/>
        <v>0.5325369975</v>
      </c>
      <c r="T162" s="44" t="str">
        <f t="shared" si="35"/>
        <v>R+</v>
      </c>
      <c r="U162" s="91">
        <f t="shared" si="36"/>
        <v>6.942044045</v>
      </c>
      <c r="V162" s="87">
        <f t="shared" si="50"/>
        <v>0.3512930209</v>
      </c>
      <c r="W162" s="124">
        <f t="shared" si="51"/>
        <v>0.6487069791</v>
      </c>
      <c r="X162" s="87">
        <f t="shared" si="12"/>
        <v>0.4455295459</v>
      </c>
      <c r="Y162" s="124">
        <f t="shared" si="13"/>
        <v>0.5544704541</v>
      </c>
      <c r="Z162" s="87">
        <f t="shared" si="14"/>
        <v>0.9213573279</v>
      </c>
      <c r="AA162" s="89">
        <f t="shared" si="15"/>
        <v>0.02413395898</v>
      </c>
      <c r="AB162" s="89">
        <f t="shared" si="16"/>
        <v>0.02328490798</v>
      </c>
      <c r="AC162" s="89">
        <f t="shared" si="17"/>
        <v>0.01893149366</v>
      </c>
      <c r="AD162" s="89">
        <f t="shared" si="18"/>
        <v>0.002219069577</v>
      </c>
      <c r="AE162" s="89">
        <f t="shared" si="19"/>
        <v>0.01007324191</v>
      </c>
      <c r="AF162" s="87"/>
      <c r="AG162" s="124"/>
      <c r="AH162" s="21">
        <v>159.0</v>
      </c>
      <c r="AI162" s="152">
        <f t="shared" si="20"/>
        <v>163387</v>
      </c>
      <c r="AJ162" s="276">
        <v>55016.0</v>
      </c>
      <c r="AK162" s="276">
        <v>101594.0</v>
      </c>
      <c r="AL162" s="183">
        <v>6777.0</v>
      </c>
      <c r="AM162" s="152">
        <v>132848.0</v>
      </c>
      <c r="AN162" s="190">
        <v>165332.0</v>
      </c>
      <c r="AO162" s="152"/>
      <c r="AP162" s="190"/>
      <c r="AQ162" s="109">
        <f t="shared" si="21"/>
        <v>-8.663640459</v>
      </c>
      <c r="AR162" s="198">
        <v>303390.0</v>
      </c>
      <c r="AS162" s="182">
        <v>123436.0</v>
      </c>
      <c r="AT162" s="182">
        <v>173433.0</v>
      </c>
      <c r="AU162" s="132">
        <f t="shared" si="37"/>
        <v>-10.38523687</v>
      </c>
      <c r="AV162" s="128">
        <v>145776.0</v>
      </c>
      <c r="AW162" s="130">
        <v>166069.0</v>
      </c>
      <c r="AX162" s="132">
        <f t="shared" si="38"/>
        <v>-6.942044045</v>
      </c>
      <c r="AY162" s="42">
        <v>720301.0</v>
      </c>
      <c r="AZ162" s="44">
        <v>655509.0</v>
      </c>
      <c r="BA162" s="44">
        <v>18316.0</v>
      </c>
      <c r="BB162" s="44">
        <v>20696.0</v>
      </c>
      <c r="BC162" s="44">
        <v>12868.0</v>
      </c>
      <c r="BD162" s="44">
        <v>1554.0</v>
      </c>
      <c r="BE162" s="71">
        <v>11358.0</v>
      </c>
      <c r="BF162" s="42">
        <v>554737.0</v>
      </c>
      <c r="BG162" s="44">
        <v>511111.0</v>
      </c>
      <c r="BH162" s="44">
        <v>13388.0</v>
      </c>
      <c r="BI162" s="44">
        <v>12917.0</v>
      </c>
      <c r="BJ162" s="44">
        <v>10502.0</v>
      </c>
      <c r="BK162" s="44">
        <v>1231.0</v>
      </c>
      <c r="BL162" s="71">
        <v>5588.0</v>
      </c>
      <c r="BM162" s="186"/>
      <c r="BN162" s="186"/>
      <c r="BO162" s="44"/>
      <c r="BP162" s="58"/>
      <c r="BQ162" s="58"/>
      <c r="BR162" s="58"/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6"/>
      <c r="CE162" s="56"/>
      <c r="CF162" s="58"/>
      <c r="CG162" s="56"/>
      <c r="CH162" s="58"/>
      <c r="CI162" s="58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</row>
    <row r="163" ht="15.0" customHeight="1">
      <c r="A163" s="139" t="s">
        <v>1489</v>
      </c>
      <c r="B163" s="140" t="s">
        <v>1490</v>
      </c>
      <c r="C163" s="72" t="s">
        <v>1491</v>
      </c>
      <c r="D163" s="74" t="s">
        <v>1492</v>
      </c>
      <c r="E163" s="69" t="s">
        <v>1493</v>
      </c>
      <c r="F163" s="71" t="s">
        <v>1494</v>
      </c>
      <c r="G163" s="73">
        <v>1955.0</v>
      </c>
      <c r="H163" s="75" t="s">
        <v>181</v>
      </c>
      <c r="I163" s="73">
        <v>2014.0</v>
      </c>
      <c r="J163" s="87">
        <f t="shared" si="48"/>
        <v>0.4878744305</v>
      </c>
      <c r="K163" s="89">
        <f t="shared" si="49"/>
        <v>0.5107464069</v>
      </c>
      <c r="L163" s="42" t="str">
        <f t="shared" si="31"/>
        <v>D+</v>
      </c>
      <c r="M163" s="180">
        <f t="shared" si="32"/>
        <v>5.207552987</v>
      </c>
      <c r="N163" s="87">
        <f t="shared" si="6"/>
        <v>0.5691732814</v>
      </c>
      <c r="O163" s="89">
        <f t="shared" si="7"/>
        <v>0.4308267186</v>
      </c>
      <c r="P163" s="44" t="str">
        <f t="shared" si="33"/>
        <v>D+</v>
      </c>
      <c r="Q163" s="180">
        <f t="shared" si="34"/>
        <v>4.952808822</v>
      </c>
      <c r="R163" s="87">
        <f t="shared" si="8"/>
        <v>0.5915064144</v>
      </c>
      <c r="S163" s="89">
        <f t="shared" si="9"/>
        <v>0.4084935856</v>
      </c>
      <c r="T163" s="44" t="str">
        <f t="shared" si="35"/>
        <v>D+</v>
      </c>
      <c r="U163" s="180">
        <f t="shared" si="36"/>
        <v>5.462297152</v>
      </c>
      <c r="V163" s="87">
        <f t="shared" si="50"/>
        <v>0.4885482179</v>
      </c>
      <c r="W163" s="124">
        <f t="shared" si="51"/>
        <v>0.5114517821</v>
      </c>
      <c r="X163" s="87">
        <f t="shared" si="12"/>
        <v>0.5778890947</v>
      </c>
      <c r="Y163" s="124">
        <f t="shared" si="13"/>
        <v>0.4221109053</v>
      </c>
      <c r="Z163" s="87">
        <f t="shared" si="14"/>
        <v>0.9262872125</v>
      </c>
      <c r="AA163" s="89">
        <f t="shared" si="15"/>
        <v>0.02738380335</v>
      </c>
      <c r="AB163" s="89">
        <f t="shared" si="16"/>
        <v>0.02463630483</v>
      </c>
      <c r="AC163" s="89">
        <f t="shared" si="17"/>
        <v>0.01139085016</v>
      </c>
      <c r="AD163" s="89">
        <f t="shared" si="18"/>
        <v>0.002969431713</v>
      </c>
      <c r="AE163" s="89">
        <f t="shared" si="19"/>
        <v>0.007332397429</v>
      </c>
      <c r="AF163" s="87"/>
      <c r="AG163" s="124"/>
      <c r="AH163" s="21">
        <v>160.0</v>
      </c>
      <c r="AI163" s="128">
        <f t="shared" si="20"/>
        <v>289306</v>
      </c>
      <c r="AJ163" s="182">
        <v>141145.0</v>
      </c>
      <c r="AK163" s="182">
        <v>147762.0</v>
      </c>
      <c r="AL163" s="197">
        <v>399.0</v>
      </c>
      <c r="AM163" s="42">
        <v>222422.0</v>
      </c>
      <c r="AN163" s="71">
        <v>162465.0</v>
      </c>
      <c r="AO163" s="42"/>
      <c r="AP163" s="71"/>
      <c r="AQ163" s="109">
        <f t="shared" si="21"/>
        <v>5.207552987</v>
      </c>
      <c r="AR163" s="198">
        <v>401501.0</v>
      </c>
      <c r="AS163" s="182">
        <v>225585.0</v>
      </c>
      <c r="AT163" s="182">
        <v>170753.0</v>
      </c>
      <c r="AU163" s="132">
        <f t="shared" si="37"/>
        <v>4.952808822</v>
      </c>
      <c r="AV163" s="128">
        <v>227310.0</v>
      </c>
      <c r="AW163" s="130">
        <v>156980.0</v>
      </c>
      <c r="AX163" s="132">
        <f t="shared" si="38"/>
        <v>5.462297152</v>
      </c>
      <c r="AY163" s="42">
        <v>761548.0</v>
      </c>
      <c r="AZ163" s="44">
        <v>689523.0</v>
      </c>
      <c r="BA163" s="44">
        <v>24450.0</v>
      </c>
      <c r="BB163" s="44">
        <v>24970.0</v>
      </c>
      <c r="BC163" s="44">
        <v>9042.0</v>
      </c>
      <c r="BD163" s="44">
        <v>2447.0</v>
      </c>
      <c r="BE163" s="71">
        <v>11116.0</v>
      </c>
      <c r="BF163" s="42">
        <v>581256.0</v>
      </c>
      <c r="BG163" s="44">
        <v>538410.0</v>
      </c>
      <c r="BH163" s="44">
        <v>15917.0</v>
      </c>
      <c r="BI163" s="44">
        <v>14320.0</v>
      </c>
      <c r="BJ163" s="44">
        <v>6621.0</v>
      </c>
      <c r="BK163" s="44">
        <v>1726.0</v>
      </c>
      <c r="BL163" s="71">
        <v>4262.0</v>
      </c>
      <c r="BM163" s="186"/>
      <c r="BN163" s="186"/>
      <c r="BO163" s="44"/>
      <c r="BP163" s="58"/>
      <c r="BQ163" s="58"/>
      <c r="BR163" s="58"/>
      <c r="BS163" s="58"/>
      <c r="BT163" s="58"/>
      <c r="BU163" s="58"/>
      <c r="BV163" s="58"/>
      <c r="BW163" s="58"/>
      <c r="BX163" s="58"/>
      <c r="BY163" s="58"/>
      <c r="BZ163" s="58"/>
      <c r="CA163" s="58"/>
      <c r="CB163" s="58"/>
      <c r="CC163" s="58"/>
      <c r="CD163" s="56"/>
      <c r="CE163" s="56"/>
      <c r="CF163" s="58"/>
      <c r="CG163" s="56"/>
      <c r="CH163" s="58"/>
      <c r="CI163" s="58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</row>
    <row r="164" ht="15.0" customHeight="1">
      <c r="A164" s="176" t="s">
        <v>1495</v>
      </c>
      <c r="B164" s="178" t="s">
        <v>1496</v>
      </c>
      <c r="C164" s="65" t="s">
        <v>1497</v>
      </c>
      <c r="D164" s="67" t="s">
        <v>1498</v>
      </c>
      <c r="E164" s="69" t="s">
        <v>1499</v>
      </c>
      <c r="F164" s="71" t="s">
        <v>1500</v>
      </c>
      <c r="G164" s="73">
        <v>1952.0</v>
      </c>
      <c r="H164" s="75" t="s">
        <v>81</v>
      </c>
      <c r="I164" s="73">
        <v>2006.0</v>
      </c>
      <c r="J164" s="87">
        <f t="shared" si="48"/>
        <v>0.5247558803</v>
      </c>
      <c r="K164" s="89">
        <f t="shared" si="49"/>
        <v>0.4736233623</v>
      </c>
      <c r="L164" s="42" t="str">
        <f t="shared" si="31"/>
        <v>D+</v>
      </c>
      <c r="M164" s="180">
        <f t="shared" si="32"/>
        <v>4.408469686</v>
      </c>
      <c r="N164" s="87">
        <f t="shared" si="6"/>
        <v>0.5661707166</v>
      </c>
      <c r="O164" s="89">
        <f t="shared" si="7"/>
        <v>0.4338292834</v>
      </c>
      <c r="P164" s="44" t="str">
        <f t="shared" si="33"/>
        <v>D+</v>
      </c>
      <c r="Q164" s="180">
        <f t="shared" si="34"/>
        <v>4.652552347</v>
      </c>
      <c r="R164" s="87">
        <f t="shared" si="8"/>
        <v>0.5785273132</v>
      </c>
      <c r="S164" s="89">
        <f t="shared" si="9"/>
        <v>0.4214726868</v>
      </c>
      <c r="T164" s="44" t="str">
        <f t="shared" si="35"/>
        <v>D+</v>
      </c>
      <c r="U164" s="180">
        <f t="shared" si="36"/>
        <v>4.164387026</v>
      </c>
      <c r="V164" s="87">
        <f t="shared" si="50"/>
        <v>0.5256077629</v>
      </c>
      <c r="W164" s="124">
        <f t="shared" si="51"/>
        <v>0.4743922371</v>
      </c>
      <c r="X164" s="87">
        <f t="shared" si="12"/>
        <v>0.5667210571</v>
      </c>
      <c r="Y164" s="124">
        <f t="shared" si="13"/>
        <v>0.4332789429</v>
      </c>
      <c r="Z164" s="87">
        <f t="shared" si="14"/>
        <v>0.9031782883</v>
      </c>
      <c r="AA164" s="89">
        <f t="shared" si="15"/>
        <v>0.02849458594</v>
      </c>
      <c r="AB164" s="89">
        <f t="shared" si="16"/>
        <v>0.03755878987</v>
      </c>
      <c r="AC164" s="89">
        <f t="shared" si="17"/>
        <v>0.0198273045</v>
      </c>
      <c r="AD164" s="89">
        <f t="shared" si="18"/>
        <v>0.001994877647</v>
      </c>
      <c r="AE164" s="89">
        <f t="shared" si="19"/>
        <v>0.008946153701</v>
      </c>
      <c r="AF164" s="87"/>
      <c r="AG164" s="124"/>
      <c r="AH164" s="21">
        <v>161.0</v>
      </c>
      <c r="AI164" s="128">
        <f t="shared" si="20"/>
        <v>273329</v>
      </c>
      <c r="AJ164" s="182">
        <v>143431.0</v>
      </c>
      <c r="AK164" s="182">
        <v>129455.0</v>
      </c>
      <c r="AL164" s="197">
        <v>443.0</v>
      </c>
      <c r="AM164" s="42">
        <v>211863.0</v>
      </c>
      <c r="AN164" s="71">
        <v>161977.0</v>
      </c>
      <c r="AO164" s="42"/>
      <c r="AP164" s="71"/>
      <c r="AQ164" s="109">
        <f t="shared" si="21"/>
        <v>4.408469686</v>
      </c>
      <c r="AR164" s="198">
        <v>394310.0</v>
      </c>
      <c r="AS164" s="182">
        <v>219946.0</v>
      </c>
      <c r="AT164" s="182">
        <v>168534.0</v>
      </c>
      <c r="AU164" s="132">
        <f t="shared" si="37"/>
        <v>4.652552347</v>
      </c>
      <c r="AV164" s="128">
        <v>219565.0</v>
      </c>
      <c r="AW164" s="130">
        <v>159959.0</v>
      </c>
      <c r="AX164" s="132">
        <f t="shared" si="38"/>
        <v>4.164387026</v>
      </c>
      <c r="AY164" s="42">
        <v>761624.0</v>
      </c>
      <c r="AZ164" s="44">
        <v>671512.0</v>
      </c>
      <c r="BA164" s="44">
        <v>25097.0</v>
      </c>
      <c r="BB164" s="44">
        <v>36511.0</v>
      </c>
      <c r="BC164" s="44">
        <v>14845.0</v>
      </c>
      <c r="BD164" s="44">
        <v>1511.0</v>
      </c>
      <c r="BE164" s="71">
        <v>12148.0</v>
      </c>
      <c r="BF164" s="42">
        <v>584497.0</v>
      </c>
      <c r="BG164" s="44">
        <v>527905.0</v>
      </c>
      <c r="BH164" s="44">
        <v>16655.0</v>
      </c>
      <c r="BI164" s="44">
        <v>21953.0</v>
      </c>
      <c r="BJ164" s="44">
        <v>11589.0</v>
      </c>
      <c r="BK164" s="44">
        <v>1166.0</v>
      </c>
      <c r="BL164" s="71">
        <v>5229.0</v>
      </c>
      <c r="BM164" s="186"/>
      <c r="BN164" s="186"/>
      <c r="BO164" s="44"/>
      <c r="BP164" s="58"/>
      <c r="BQ164" s="58"/>
      <c r="BR164" s="58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6"/>
      <c r="CE164" s="56"/>
      <c r="CF164" s="58"/>
      <c r="CG164" s="56"/>
      <c r="CH164" s="58"/>
      <c r="CI164" s="58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</row>
    <row r="165" ht="15.0" customHeight="1">
      <c r="A165" s="139" t="s">
        <v>1501</v>
      </c>
      <c r="B165" s="140" t="s">
        <v>1502</v>
      </c>
      <c r="C165" s="72" t="s">
        <v>271</v>
      </c>
      <c r="D165" s="74" t="s">
        <v>327</v>
      </c>
      <c r="E165" s="69" t="s">
        <v>1503</v>
      </c>
      <c r="F165" s="71" t="s">
        <v>1504</v>
      </c>
      <c r="G165" s="73">
        <v>1968.0</v>
      </c>
      <c r="H165" s="75" t="s">
        <v>192</v>
      </c>
      <c r="I165" s="73">
        <v>2014.0</v>
      </c>
      <c r="J165" s="87">
        <f t="shared" si="48"/>
        <v>0.4222735105</v>
      </c>
      <c r="K165" s="89">
        <f t="shared" si="49"/>
        <v>0.5275857423</v>
      </c>
      <c r="L165" s="42" t="str">
        <f t="shared" si="31"/>
        <v>R+</v>
      </c>
      <c r="M165" s="91">
        <f t="shared" si="32"/>
        <v>0.1796030257</v>
      </c>
      <c r="N165" s="87">
        <f t="shared" si="6"/>
        <v>0.5217504939</v>
      </c>
      <c r="O165" s="89">
        <f t="shared" si="7"/>
        <v>0.4782495061</v>
      </c>
      <c r="P165" s="44" t="str">
        <f t="shared" si="33"/>
        <v>D+</v>
      </c>
      <c r="Q165" s="180">
        <f t="shared" si="34"/>
        <v>0.210530072</v>
      </c>
      <c r="R165" s="87">
        <f t="shared" si="8"/>
        <v>0.5311860817</v>
      </c>
      <c r="S165" s="89">
        <f t="shared" si="9"/>
        <v>0.4688139183</v>
      </c>
      <c r="T165" s="44" t="str">
        <f t="shared" si="35"/>
        <v>R+</v>
      </c>
      <c r="U165" s="91">
        <f t="shared" si="36"/>
        <v>0.5697361234</v>
      </c>
      <c r="V165" s="87">
        <f t="shared" si="50"/>
        <v>0.4445642965</v>
      </c>
      <c r="W165" s="124">
        <f t="shared" si="51"/>
        <v>0.5554357035</v>
      </c>
      <c r="X165" s="87">
        <f t="shared" si="12"/>
        <v>0.4549849986</v>
      </c>
      <c r="Y165" s="124">
        <f t="shared" si="13"/>
        <v>0.5450150014</v>
      </c>
      <c r="Z165" s="87">
        <f t="shared" si="14"/>
        <v>0.8857863017</v>
      </c>
      <c r="AA165" s="89">
        <f t="shared" si="15"/>
        <v>0.03253140137</v>
      </c>
      <c r="AB165" s="89">
        <f t="shared" si="16"/>
        <v>0.04744705418</v>
      </c>
      <c r="AC165" s="89">
        <f t="shared" si="17"/>
        <v>0.02320075758</v>
      </c>
      <c r="AD165" s="89">
        <f t="shared" si="18"/>
        <v>0.002172045736</v>
      </c>
      <c r="AE165" s="89">
        <f t="shared" si="19"/>
        <v>0.00886243945</v>
      </c>
      <c r="AF165" s="87"/>
      <c r="AG165" s="124"/>
      <c r="AH165" s="21">
        <v>162.0</v>
      </c>
      <c r="AI165" s="128">
        <f t="shared" si="20"/>
        <v>282066</v>
      </c>
      <c r="AJ165" s="182">
        <v>119109.0</v>
      </c>
      <c r="AK165" s="182">
        <v>148814.0</v>
      </c>
      <c r="AL165" s="183">
        <v>14143.0</v>
      </c>
      <c r="AM165" s="42">
        <v>168632.0</v>
      </c>
      <c r="AN165" s="71">
        <v>202000.0</v>
      </c>
      <c r="AO165" s="42"/>
      <c r="AP165" s="71"/>
      <c r="AQ165" s="109">
        <f t="shared" si="21"/>
        <v>-0.1796030257</v>
      </c>
      <c r="AR165" s="198">
        <v>395798.0</v>
      </c>
      <c r="AS165" s="182">
        <v>203622.0</v>
      </c>
      <c r="AT165" s="182">
        <v>186645.0</v>
      </c>
      <c r="AU165" s="132">
        <f t="shared" si="37"/>
        <v>0.210530072</v>
      </c>
      <c r="AV165" s="128">
        <v>197112.0</v>
      </c>
      <c r="AW165" s="130">
        <v>173967.0</v>
      </c>
      <c r="AX165" s="132">
        <f t="shared" si="38"/>
        <v>-0.5697361234</v>
      </c>
      <c r="AY165" s="42">
        <v>761612.0</v>
      </c>
      <c r="AZ165" s="44">
        <v>654386.0</v>
      </c>
      <c r="BA165" s="44">
        <v>28351.0</v>
      </c>
      <c r="BB165" s="44">
        <v>46515.0</v>
      </c>
      <c r="BC165" s="44">
        <v>18409.0</v>
      </c>
      <c r="BD165" s="44">
        <v>1729.0</v>
      </c>
      <c r="BE165" s="71">
        <v>12222.0</v>
      </c>
      <c r="BF165" s="42">
        <v>568128.0</v>
      </c>
      <c r="BG165" s="44">
        <v>503240.0</v>
      </c>
      <c r="BH165" s="44">
        <v>18482.0</v>
      </c>
      <c r="BI165" s="44">
        <v>26956.0</v>
      </c>
      <c r="BJ165" s="44">
        <v>13181.0</v>
      </c>
      <c r="BK165" s="44">
        <v>1234.0</v>
      </c>
      <c r="BL165" s="71">
        <v>5035.0</v>
      </c>
      <c r="BM165" s="186"/>
      <c r="BN165" s="186"/>
      <c r="BO165" s="44"/>
      <c r="BP165" s="58"/>
      <c r="BQ165" s="58"/>
      <c r="BR165" s="58"/>
      <c r="BS165" s="58"/>
      <c r="BT165" s="58"/>
      <c r="BU165" s="58"/>
      <c r="BV165" s="58"/>
      <c r="BW165" s="58"/>
      <c r="BX165" s="58"/>
      <c r="BY165" s="58"/>
      <c r="BZ165" s="58"/>
      <c r="CA165" s="58"/>
      <c r="CB165" s="58"/>
      <c r="CC165" s="58"/>
      <c r="CD165" s="56"/>
      <c r="CE165" s="56"/>
      <c r="CF165" s="58"/>
      <c r="CG165" s="56"/>
      <c r="CH165" s="58"/>
      <c r="CI165" s="58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</row>
    <row r="166" ht="15.0" customHeight="1">
      <c r="A166" s="176" t="s">
        <v>1505</v>
      </c>
      <c r="B166" s="178" t="s">
        <v>1506</v>
      </c>
      <c r="C166" s="72" t="s">
        <v>476</v>
      </c>
      <c r="D166" s="74" t="s">
        <v>406</v>
      </c>
      <c r="E166" s="69" t="s">
        <v>1507</v>
      </c>
      <c r="F166" s="71" t="s">
        <v>1508</v>
      </c>
      <c r="G166" s="73">
        <v>1949.0</v>
      </c>
      <c r="H166" s="75" t="s">
        <v>110</v>
      </c>
      <c r="I166" s="73">
        <v>2002.0</v>
      </c>
      <c r="J166" s="87">
        <f t="shared" si="48"/>
        <v>0.3827698425</v>
      </c>
      <c r="K166" s="89">
        <f t="shared" si="49"/>
        <v>0.6161598938</v>
      </c>
      <c r="L166" s="42" t="str">
        <f t="shared" si="31"/>
        <v>R+</v>
      </c>
      <c r="M166" s="91">
        <f t="shared" si="32"/>
        <v>5.328744786</v>
      </c>
      <c r="N166" s="87">
        <f t="shared" si="6"/>
        <v>0.4586141411</v>
      </c>
      <c r="O166" s="89">
        <f t="shared" si="7"/>
        <v>0.5413858589</v>
      </c>
      <c r="P166" s="44" t="str">
        <f t="shared" si="33"/>
        <v>R+</v>
      </c>
      <c r="Q166" s="91">
        <f t="shared" si="34"/>
        <v>6.10310521</v>
      </c>
      <c r="R166" s="87">
        <f t="shared" si="8"/>
        <v>0.4913395993</v>
      </c>
      <c r="S166" s="89">
        <f t="shared" si="9"/>
        <v>0.5086604007</v>
      </c>
      <c r="T166" s="44" t="str">
        <f t="shared" si="35"/>
        <v>R+</v>
      </c>
      <c r="U166" s="91">
        <f t="shared" si="36"/>
        <v>4.554384362</v>
      </c>
      <c r="V166" s="87">
        <f t="shared" si="50"/>
        <v>0.3831799461</v>
      </c>
      <c r="W166" s="124">
        <f t="shared" si="51"/>
        <v>0.6168200539</v>
      </c>
      <c r="X166" s="87">
        <f t="shared" si="12"/>
        <v>0.458605862</v>
      </c>
      <c r="Y166" s="124">
        <f t="shared" si="13"/>
        <v>0.541394138</v>
      </c>
      <c r="Z166" s="87">
        <f t="shared" si="14"/>
        <v>0.9211933322</v>
      </c>
      <c r="AA166" s="89">
        <f t="shared" si="15"/>
        <v>0.01028262681</v>
      </c>
      <c r="AB166" s="89">
        <f t="shared" si="16"/>
        <v>0.04295776937</v>
      </c>
      <c r="AC166" s="89">
        <f t="shared" si="17"/>
        <v>0.01601249656</v>
      </c>
      <c r="AD166" s="89">
        <f t="shared" si="18"/>
        <v>0.003271278279</v>
      </c>
      <c r="AE166" s="89">
        <f t="shared" si="19"/>
        <v>0.006282496779</v>
      </c>
      <c r="AF166" s="87"/>
      <c r="AG166" s="124"/>
      <c r="AH166" s="21">
        <v>163.0</v>
      </c>
      <c r="AI166" s="128">
        <f t="shared" si="20"/>
        <v>275633</v>
      </c>
      <c r="AJ166" s="182">
        <v>105504.0</v>
      </c>
      <c r="AK166" s="182">
        <v>169834.0</v>
      </c>
      <c r="AL166" s="197">
        <v>295.0</v>
      </c>
      <c r="AM166" s="42">
        <v>169470.0</v>
      </c>
      <c r="AN166" s="71">
        <v>200063.0</v>
      </c>
      <c r="AO166" s="42"/>
      <c r="AP166" s="71"/>
      <c r="AQ166" s="109">
        <f t="shared" si="21"/>
        <v>-5.328744786</v>
      </c>
      <c r="AR166" s="198">
        <v>383129.0</v>
      </c>
      <c r="AS166" s="182">
        <v>173391.0</v>
      </c>
      <c r="AT166" s="182">
        <v>204685.0</v>
      </c>
      <c r="AU166" s="132">
        <f t="shared" si="37"/>
        <v>-6.10310521</v>
      </c>
      <c r="AV166" s="128">
        <v>184953.0</v>
      </c>
      <c r="AW166" s="130">
        <v>191473.0</v>
      </c>
      <c r="AX166" s="132">
        <f t="shared" si="38"/>
        <v>-4.554384362</v>
      </c>
      <c r="AY166" s="42">
        <v>761571.0</v>
      </c>
      <c r="AZ166" s="44">
        <v>685702.0</v>
      </c>
      <c r="BA166" s="44">
        <v>9008.0</v>
      </c>
      <c r="BB166" s="44">
        <v>43548.0</v>
      </c>
      <c r="BC166" s="44">
        <v>12098.0</v>
      </c>
      <c r="BD166" s="44">
        <v>2894.0</v>
      </c>
      <c r="BE166" s="71">
        <v>8321.0</v>
      </c>
      <c r="BF166" s="42">
        <v>584481.0</v>
      </c>
      <c r="BG166" s="44">
        <v>538420.0</v>
      </c>
      <c r="BH166" s="44">
        <v>6010.0</v>
      </c>
      <c r="BI166" s="44">
        <v>25108.0</v>
      </c>
      <c r="BJ166" s="44">
        <v>9359.0</v>
      </c>
      <c r="BK166" s="44">
        <v>1912.0</v>
      </c>
      <c r="BL166" s="71">
        <v>3672.0</v>
      </c>
      <c r="BM166" s="186"/>
      <c r="BN166" s="186"/>
      <c r="BO166" s="44"/>
      <c r="BP166" s="58"/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6"/>
      <c r="CE166" s="56"/>
      <c r="CF166" s="58"/>
      <c r="CG166" s="56"/>
      <c r="CH166" s="58"/>
      <c r="CI166" s="58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</row>
    <row r="167" ht="15.0" customHeight="1">
      <c r="A167" s="139" t="s">
        <v>1509</v>
      </c>
      <c r="B167" s="140" t="s">
        <v>1510</v>
      </c>
      <c r="C167" s="72" t="s">
        <v>730</v>
      </c>
      <c r="D167" s="74" t="s">
        <v>1511</v>
      </c>
      <c r="E167" s="69" t="s">
        <v>1512</v>
      </c>
      <c r="F167" s="71" t="s">
        <v>1513</v>
      </c>
      <c r="G167" s="73">
        <v>1968.0</v>
      </c>
      <c r="H167" s="75" t="s">
        <v>110</v>
      </c>
      <c r="I167" s="73">
        <v>2010.0</v>
      </c>
      <c r="J167" s="87">
        <f t="shared" si="48"/>
        <v>0.3203207273</v>
      </c>
      <c r="K167" s="89">
        <f t="shared" si="49"/>
        <v>0.6796792727</v>
      </c>
      <c r="L167" s="42" t="str">
        <f t="shared" si="31"/>
        <v>R+</v>
      </c>
      <c r="M167" s="91">
        <f t="shared" si="32"/>
        <v>22.89339759</v>
      </c>
      <c r="N167" s="87">
        <f t="shared" si="6"/>
        <v>0.282889796</v>
      </c>
      <c r="O167" s="89">
        <f t="shared" si="7"/>
        <v>0.717110204</v>
      </c>
      <c r="P167" s="44" t="str">
        <f t="shared" si="33"/>
        <v>R+</v>
      </c>
      <c r="Q167" s="91">
        <f t="shared" si="34"/>
        <v>23.67553972</v>
      </c>
      <c r="R167" s="87">
        <f t="shared" si="8"/>
        <v>0.3157708883</v>
      </c>
      <c r="S167" s="89">
        <f t="shared" si="9"/>
        <v>0.6842291117</v>
      </c>
      <c r="T167" s="44" t="str">
        <f t="shared" si="35"/>
        <v>R+</v>
      </c>
      <c r="U167" s="91">
        <f t="shared" si="36"/>
        <v>22.11125546</v>
      </c>
      <c r="V167" s="87">
        <f t="shared" si="50"/>
        <v>0.3203207273</v>
      </c>
      <c r="W167" s="124">
        <f t="shared" si="51"/>
        <v>0.6796792727</v>
      </c>
      <c r="X167" s="78">
        <f t="shared" si="12"/>
        <v>0</v>
      </c>
      <c r="Y167" s="80">
        <f t="shared" si="13"/>
        <v>1</v>
      </c>
      <c r="Z167" s="87">
        <f t="shared" si="14"/>
        <v>0.8300774552</v>
      </c>
      <c r="AA167" s="89">
        <f t="shared" si="15"/>
        <v>0.02723047219</v>
      </c>
      <c r="AB167" s="89">
        <f t="shared" si="16"/>
        <v>0.1113111479</v>
      </c>
      <c r="AC167" s="89">
        <f t="shared" si="17"/>
        <v>0.01575941912</v>
      </c>
      <c r="AD167" s="89">
        <f t="shared" si="18"/>
        <v>0.004385278287</v>
      </c>
      <c r="AE167" s="89">
        <f t="shared" si="19"/>
        <v>0.01123622728</v>
      </c>
      <c r="AF167" s="78"/>
      <c r="AG167" s="80"/>
      <c r="AH167" s="21">
        <v>164.0</v>
      </c>
      <c r="AI167" s="152">
        <f t="shared" si="20"/>
        <v>204161</v>
      </c>
      <c r="AJ167" s="276">
        <v>65397.0</v>
      </c>
      <c r="AK167" s="276">
        <v>138764.0</v>
      </c>
      <c r="AL167" s="197">
        <v>0.0</v>
      </c>
      <c r="AM167" s="152">
        <v>0.0</v>
      </c>
      <c r="AN167" s="190">
        <v>211337.0</v>
      </c>
      <c r="AO167" s="152"/>
      <c r="AP167" s="190"/>
      <c r="AQ167" s="109">
        <f t="shared" si="21"/>
        <v>-22.89339759</v>
      </c>
      <c r="AR167" s="198">
        <v>263027.0</v>
      </c>
      <c r="AS167" s="182">
        <v>72699.0</v>
      </c>
      <c r="AT167" s="182">
        <v>184288.0</v>
      </c>
      <c r="AU167" s="132">
        <f t="shared" si="37"/>
        <v>-23.67553972</v>
      </c>
      <c r="AV167" s="128">
        <v>87634.0</v>
      </c>
      <c r="AW167" s="130">
        <v>189890.0</v>
      </c>
      <c r="AX167" s="132">
        <f t="shared" si="38"/>
        <v>-22.11125546</v>
      </c>
      <c r="AY167" s="42">
        <v>713394.0</v>
      </c>
      <c r="AZ167" s="44">
        <v>565705.0</v>
      </c>
      <c r="BA167" s="44">
        <v>19788.0</v>
      </c>
      <c r="BB167" s="44">
        <v>101043.0</v>
      </c>
      <c r="BC167" s="44">
        <v>10692.0</v>
      </c>
      <c r="BD167" s="44">
        <v>3162.0</v>
      </c>
      <c r="BE167" s="71">
        <v>13004.0</v>
      </c>
      <c r="BF167" s="42">
        <v>536568.0</v>
      </c>
      <c r="BG167" s="44">
        <v>445393.0</v>
      </c>
      <c r="BH167" s="44">
        <v>14611.0</v>
      </c>
      <c r="BI167" s="44">
        <v>59726.0</v>
      </c>
      <c r="BJ167" s="44">
        <v>8456.0</v>
      </c>
      <c r="BK167" s="44">
        <v>2353.0</v>
      </c>
      <c r="BL167" s="71">
        <v>6029.0</v>
      </c>
      <c r="BM167" s="186"/>
      <c r="BN167" s="186"/>
      <c r="BO167" s="44"/>
      <c r="BP167" s="58"/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6"/>
      <c r="CE167" s="56"/>
      <c r="CF167" s="58"/>
      <c r="CG167" s="56"/>
      <c r="CH167" s="58"/>
      <c r="CI167" s="58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</row>
    <row r="168" ht="15.0" customHeight="1">
      <c r="A168" s="176" t="s">
        <v>1514</v>
      </c>
      <c r="B168" s="178" t="s">
        <v>1515</v>
      </c>
      <c r="C168" s="72" t="s">
        <v>1263</v>
      </c>
      <c r="D168" s="74" t="s">
        <v>1516</v>
      </c>
      <c r="E168" s="69" t="s">
        <v>1517</v>
      </c>
      <c r="F168" s="71" t="s">
        <v>1518</v>
      </c>
      <c r="G168" s="73">
        <v>1963.0</v>
      </c>
      <c r="H168" s="75" t="s">
        <v>81</v>
      </c>
      <c r="I168" s="73">
        <v>2008.0</v>
      </c>
      <c r="J168" s="87">
        <f t="shared" si="48"/>
        <v>0.3861692794</v>
      </c>
      <c r="K168" s="89">
        <f t="shared" si="49"/>
        <v>0.5704474358</v>
      </c>
      <c r="L168" s="42" t="str">
        <f t="shared" si="31"/>
        <v>R+</v>
      </c>
      <c r="M168" s="91">
        <f t="shared" si="32"/>
        <v>8.117598298</v>
      </c>
      <c r="N168" s="87">
        <f t="shared" si="6"/>
        <v>0.4326635403</v>
      </c>
      <c r="O168" s="89">
        <f t="shared" si="7"/>
        <v>0.5673364597</v>
      </c>
      <c r="P168" s="44" t="str">
        <f t="shared" si="33"/>
        <v>R+</v>
      </c>
      <c r="Q168" s="91">
        <f t="shared" si="34"/>
        <v>8.698165282</v>
      </c>
      <c r="R168" s="87">
        <f t="shared" si="8"/>
        <v>0.4615131298</v>
      </c>
      <c r="S168" s="89">
        <f t="shared" si="9"/>
        <v>0.5384868702</v>
      </c>
      <c r="T168" s="44" t="str">
        <f t="shared" si="35"/>
        <v>R+</v>
      </c>
      <c r="U168" s="91">
        <f t="shared" si="36"/>
        <v>7.537031313</v>
      </c>
      <c r="V168" s="87">
        <f t="shared" si="50"/>
        <v>0.4036823456</v>
      </c>
      <c r="W168" s="124">
        <f t="shared" si="51"/>
        <v>0.5963176544</v>
      </c>
      <c r="X168" s="87">
        <f t="shared" si="12"/>
        <v>0.4072241607</v>
      </c>
      <c r="Y168" s="124">
        <f t="shared" si="13"/>
        <v>0.5927758393</v>
      </c>
      <c r="Z168" s="87">
        <f t="shared" si="14"/>
        <v>0.8646161209</v>
      </c>
      <c r="AA168" s="89">
        <f t="shared" si="15"/>
        <v>0.04481381265</v>
      </c>
      <c r="AB168" s="89">
        <f t="shared" si="16"/>
        <v>0.04444014947</v>
      </c>
      <c r="AC168" s="89">
        <f t="shared" si="17"/>
        <v>0.0137058921</v>
      </c>
      <c r="AD168" s="89">
        <f t="shared" si="18"/>
        <v>0.01465385536</v>
      </c>
      <c r="AE168" s="89">
        <f t="shared" si="19"/>
        <v>0.01777016953</v>
      </c>
      <c r="AF168" s="87"/>
      <c r="AG168" s="124"/>
      <c r="AH168" s="21">
        <v>165.0</v>
      </c>
      <c r="AI168" s="152">
        <f t="shared" si="20"/>
        <v>225686</v>
      </c>
      <c r="AJ168" s="276">
        <v>87153.0</v>
      </c>
      <c r="AK168" s="276">
        <v>128742.0</v>
      </c>
      <c r="AL168" s="183">
        <v>9791.0</v>
      </c>
      <c r="AM168" s="152">
        <v>113089.0</v>
      </c>
      <c r="AN168" s="190">
        <v>164618.0</v>
      </c>
      <c r="AO168" s="152"/>
      <c r="AP168" s="190"/>
      <c r="AQ168" s="109">
        <f t="shared" si="21"/>
        <v>-8.117598298</v>
      </c>
      <c r="AR168" s="198">
        <v>294487.0</v>
      </c>
      <c r="AS168" s="182">
        <v>124370.0</v>
      </c>
      <c r="AT168" s="182">
        <v>163082.0</v>
      </c>
      <c r="AU168" s="132">
        <f t="shared" si="37"/>
        <v>-8.698165282</v>
      </c>
      <c r="AV168" s="128">
        <v>145750.0</v>
      </c>
      <c r="AW168" s="130">
        <v>170059.0</v>
      </c>
      <c r="AX168" s="132">
        <f t="shared" si="38"/>
        <v>-7.537031313</v>
      </c>
      <c r="AY168" s="42">
        <v>712614.0</v>
      </c>
      <c r="AZ168" s="44">
        <v>600203.0</v>
      </c>
      <c r="BA168" s="44">
        <v>32829.0</v>
      </c>
      <c r="BB168" s="44">
        <v>39907.0</v>
      </c>
      <c r="BC168" s="44">
        <v>9179.0</v>
      </c>
      <c r="BD168" s="44">
        <v>10829.0</v>
      </c>
      <c r="BE168" s="71">
        <v>19667.0</v>
      </c>
      <c r="BF168" s="42">
        <v>543270.0</v>
      </c>
      <c r="BG168" s="44">
        <v>469720.0</v>
      </c>
      <c r="BH168" s="44">
        <v>24346.0</v>
      </c>
      <c r="BI168" s="44">
        <v>24143.0</v>
      </c>
      <c r="BJ168" s="44">
        <v>7446.0</v>
      </c>
      <c r="BK168" s="44">
        <v>7961.0</v>
      </c>
      <c r="BL168" s="71">
        <v>9654.0</v>
      </c>
      <c r="BM168" s="186"/>
      <c r="BN168" s="186"/>
      <c r="BO168" s="44"/>
      <c r="BP168" s="58"/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6"/>
      <c r="CE168" s="56"/>
      <c r="CF168" s="58"/>
      <c r="CG168" s="56"/>
      <c r="CH168" s="58"/>
      <c r="CI168" s="58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</row>
    <row r="169" ht="15.0" customHeight="1">
      <c r="A169" s="139" t="s">
        <v>1519</v>
      </c>
      <c r="B169" s="140" t="s">
        <v>1520</v>
      </c>
      <c r="C169" s="72" t="s">
        <v>828</v>
      </c>
      <c r="D169" s="74" t="s">
        <v>1521</v>
      </c>
      <c r="E169" s="69" t="s">
        <v>1522</v>
      </c>
      <c r="F169" s="71" t="s">
        <v>1523</v>
      </c>
      <c r="G169" s="73">
        <v>1976.0</v>
      </c>
      <c r="H169" s="75" t="s">
        <v>81</v>
      </c>
      <c r="I169" s="73">
        <v>2010.0</v>
      </c>
      <c r="J169" s="87">
        <f t="shared" si="48"/>
        <v>0.3994292848</v>
      </c>
      <c r="K169" s="89">
        <f t="shared" si="49"/>
        <v>0.5996655966</v>
      </c>
      <c r="L169" s="42" t="str">
        <f t="shared" si="31"/>
        <v>R+</v>
      </c>
      <c r="M169" s="91">
        <f t="shared" si="32"/>
        <v>5.540319029</v>
      </c>
      <c r="N169" s="87">
        <f t="shared" si="6"/>
        <v>0.4514634959</v>
      </c>
      <c r="O169" s="89">
        <f t="shared" si="7"/>
        <v>0.5485365041</v>
      </c>
      <c r="P169" s="44" t="str">
        <f t="shared" si="33"/>
        <v>R+</v>
      </c>
      <c r="Q169" s="91">
        <f t="shared" si="34"/>
        <v>6.818169731</v>
      </c>
      <c r="R169" s="87">
        <f t="shared" si="8"/>
        <v>0.4942587596</v>
      </c>
      <c r="S169" s="89">
        <f t="shared" si="9"/>
        <v>0.5057412404</v>
      </c>
      <c r="T169" s="44" t="str">
        <f t="shared" si="35"/>
        <v>R+</v>
      </c>
      <c r="U169" s="91">
        <f t="shared" si="36"/>
        <v>4.262468327</v>
      </c>
      <c r="V169" s="87">
        <f t="shared" si="50"/>
        <v>0.3997911432</v>
      </c>
      <c r="W169" s="124">
        <f t="shared" si="51"/>
        <v>0.6002088568</v>
      </c>
      <c r="X169" s="78">
        <f t="shared" si="12"/>
        <v>0</v>
      </c>
      <c r="Y169" s="80">
        <f t="shared" si="13"/>
        <v>1</v>
      </c>
      <c r="Z169" s="87">
        <f t="shared" si="14"/>
        <v>0.7682994283</v>
      </c>
      <c r="AA169" s="89">
        <f t="shared" si="15"/>
        <v>0.08378740988</v>
      </c>
      <c r="AB169" s="89">
        <f t="shared" si="16"/>
        <v>0.09419145666</v>
      </c>
      <c r="AC169" s="89">
        <f t="shared" si="17"/>
        <v>0.0365653631</v>
      </c>
      <c r="AD169" s="89">
        <f t="shared" si="18"/>
        <v>0.00355414181</v>
      </c>
      <c r="AE169" s="89">
        <f t="shared" si="19"/>
        <v>0.01360220024</v>
      </c>
      <c r="AF169" s="78"/>
      <c r="AG169" s="80"/>
      <c r="AH169" s="21">
        <v>166.0</v>
      </c>
      <c r="AI169" s="152">
        <f t="shared" si="20"/>
        <v>224280</v>
      </c>
      <c r="AJ169" s="276">
        <v>89584.0</v>
      </c>
      <c r="AK169" s="276">
        <v>134493.0</v>
      </c>
      <c r="AL169" s="197">
        <v>203.0</v>
      </c>
      <c r="AM169" s="152">
        <v>0.0</v>
      </c>
      <c r="AN169" s="190">
        <v>201087.0</v>
      </c>
      <c r="AO169" s="152"/>
      <c r="AP169" s="190"/>
      <c r="AQ169" s="109">
        <f t="shared" si="21"/>
        <v>-5.540319029</v>
      </c>
      <c r="AR169" s="198">
        <v>330486.0</v>
      </c>
      <c r="AS169" s="182">
        <v>146406.0</v>
      </c>
      <c r="AT169" s="182">
        <v>177886.0</v>
      </c>
      <c r="AU169" s="132">
        <f t="shared" si="37"/>
        <v>-6.818169731</v>
      </c>
      <c r="AV169" s="128">
        <v>168907.0</v>
      </c>
      <c r="AW169" s="130">
        <v>172831.0</v>
      </c>
      <c r="AX169" s="132">
        <f t="shared" si="38"/>
        <v>-4.262468327</v>
      </c>
      <c r="AY169" s="42">
        <v>713788.0</v>
      </c>
      <c r="AZ169" s="44">
        <v>525585.0</v>
      </c>
      <c r="BA169" s="44">
        <v>62159.0</v>
      </c>
      <c r="BB169" s="44">
        <v>80942.0</v>
      </c>
      <c r="BC169" s="44">
        <v>26960.0</v>
      </c>
      <c r="BD169" s="44">
        <v>2485.0</v>
      </c>
      <c r="BE169" s="71">
        <v>15657.0</v>
      </c>
      <c r="BF169" s="42">
        <v>522489.0</v>
      </c>
      <c r="BG169" s="44">
        <v>401428.0</v>
      </c>
      <c r="BH169" s="44">
        <v>43778.0</v>
      </c>
      <c r="BI169" s="44">
        <v>49214.0</v>
      </c>
      <c r="BJ169" s="44">
        <v>19105.0</v>
      </c>
      <c r="BK169" s="44">
        <v>1857.0</v>
      </c>
      <c r="BL169" s="71">
        <v>7107.0</v>
      </c>
      <c r="BM169" s="186"/>
      <c r="BN169" s="186"/>
      <c r="BO169" s="44"/>
      <c r="BP169" s="58"/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6"/>
      <c r="CE169" s="56"/>
      <c r="CF169" s="58"/>
      <c r="CG169" s="56"/>
      <c r="CH169" s="58"/>
      <c r="CI169" s="58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</row>
    <row r="170" ht="15.0" customHeight="1">
      <c r="A170" s="176" t="s">
        <v>1524</v>
      </c>
      <c r="B170" s="178" t="s">
        <v>1525</v>
      </c>
      <c r="C170" s="72" t="s">
        <v>255</v>
      </c>
      <c r="D170" s="74" t="s">
        <v>1526</v>
      </c>
      <c r="E170" s="69" t="s">
        <v>1527</v>
      </c>
      <c r="F170" s="71" t="s">
        <v>1528</v>
      </c>
      <c r="G170" s="73">
        <v>1963.0</v>
      </c>
      <c r="H170" s="75" t="s">
        <v>100</v>
      </c>
      <c r="I170" s="73">
        <v>2010.0</v>
      </c>
      <c r="J170" s="87">
        <f t="shared" si="48"/>
        <v>0.3333893818</v>
      </c>
      <c r="K170" s="89">
        <f t="shared" si="49"/>
        <v>0.6666106182</v>
      </c>
      <c r="L170" s="42" t="str">
        <f t="shared" si="31"/>
        <v>R+</v>
      </c>
      <c r="M170" s="91">
        <f t="shared" si="32"/>
        <v>14.22030962</v>
      </c>
      <c r="N170" s="87">
        <f t="shared" si="6"/>
        <v>0.3694949154</v>
      </c>
      <c r="O170" s="89">
        <f t="shared" si="7"/>
        <v>0.6305050846</v>
      </c>
      <c r="P170" s="44" t="str">
        <f t="shared" si="33"/>
        <v>R+</v>
      </c>
      <c r="Q170" s="91">
        <f t="shared" si="34"/>
        <v>15.01502777</v>
      </c>
      <c r="R170" s="87">
        <f t="shared" si="8"/>
        <v>0.4026275282</v>
      </c>
      <c r="S170" s="89">
        <f t="shared" si="9"/>
        <v>0.5973724718</v>
      </c>
      <c r="T170" s="44" t="str">
        <f t="shared" si="35"/>
        <v>R+</v>
      </c>
      <c r="U170" s="91">
        <f t="shared" si="36"/>
        <v>13.42559147</v>
      </c>
      <c r="V170" s="87">
        <f t="shared" si="50"/>
        <v>0.3333893818</v>
      </c>
      <c r="W170" s="124">
        <f t="shared" si="51"/>
        <v>0.6666106182</v>
      </c>
      <c r="X170" s="87">
        <f t="shared" si="12"/>
        <v>0.3366904934</v>
      </c>
      <c r="Y170" s="124">
        <f t="shared" si="13"/>
        <v>0.6633095066</v>
      </c>
      <c r="Z170" s="87">
        <f t="shared" si="14"/>
        <v>0.7934175862</v>
      </c>
      <c r="AA170" s="89">
        <f t="shared" si="15"/>
        <v>0.06378908785</v>
      </c>
      <c r="AB170" s="89">
        <f t="shared" si="16"/>
        <v>0.08563819633</v>
      </c>
      <c r="AC170" s="89">
        <f t="shared" si="17"/>
        <v>0.03109655989</v>
      </c>
      <c r="AD170" s="89">
        <f t="shared" si="18"/>
        <v>0.009211179413</v>
      </c>
      <c r="AE170" s="89">
        <f t="shared" si="19"/>
        <v>0.01684739032</v>
      </c>
      <c r="AF170" s="87"/>
      <c r="AG170" s="124"/>
      <c r="AH170" s="21">
        <v>167.0</v>
      </c>
      <c r="AI170" s="152">
        <f t="shared" si="20"/>
        <v>208153</v>
      </c>
      <c r="AJ170" s="276">
        <v>69396.0</v>
      </c>
      <c r="AK170" s="276">
        <v>138757.0</v>
      </c>
      <c r="AL170" s="197">
        <v>0.0</v>
      </c>
      <c r="AM170" s="152">
        <v>81770.0</v>
      </c>
      <c r="AN170" s="190">
        <v>161094.0</v>
      </c>
      <c r="AO170" s="152"/>
      <c r="AP170" s="190"/>
      <c r="AQ170" s="109">
        <f t="shared" si="21"/>
        <v>-14.22030962</v>
      </c>
      <c r="AR170" s="198">
        <v>267116.0</v>
      </c>
      <c r="AS170" s="182">
        <v>96433.0</v>
      </c>
      <c r="AT170" s="182">
        <v>164553.0</v>
      </c>
      <c r="AU170" s="132">
        <f t="shared" si="37"/>
        <v>-15.01502777</v>
      </c>
      <c r="AV170" s="128">
        <v>112474.0</v>
      </c>
      <c r="AW170" s="130">
        <v>166876.0</v>
      </c>
      <c r="AX170" s="132">
        <f t="shared" si="38"/>
        <v>-13.42559147</v>
      </c>
      <c r="AY170" s="42">
        <v>713265.0</v>
      </c>
      <c r="AZ170" s="44">
        <v>539001.0</v>
      </c>
      <c r="BA170" s="44">
        <v>47921.0</v>
      </c>
      <c r="BB170" s="44">
        <v>78150.0</v>
      </c>
      <c r="BC170" s="44">
        <v>22114.0</v>
      </c>
      <c r="BD170" s="44">
        <v>6592.0</v>
      </c>
      <c r="BE170" s="71">
        <v>19487.0</v>
      </c>
      <c r="BF170" s="42">
        <v>523820.0</v>
      </c>
      <c r="BG170" s="44">
        <v>415608.0</v>
      </c>
      <c r="BH170" s="44">
        <v>33414.0</v>
      </c>
      <c r="BI170" s="44">
        <v>44859.0</v>
      </c>
      <c r="BJ170" s="44">
        <v>16289.0</v>
      </c>
      <c r="BK170" s="44">
        <v>4825.0</v>
      </c>
      <c r="BL170" s="71">
        <v>8825.0</v>
      </c>
      <c r="BM170" s="186"/>
      <c r="BN170" s="186"/>
      <c r="BO170" s="44"/>
      <c r="BP170" s="58"/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6"/>
      <c r="CE170" s="56"/>
      <c r="CF170" s="58"/>
      <c r="CG170" s="56"/>
      <c r="CH170" s="58"/>
      <c r="CI170" s="58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</row>
    <row r="171" ht="15.0" customHeight="1">
      <c r="A171" s="139" t="s">
        <v>111</v>
      </c>
      <c r="B171" s="140" t="s">
        <v>112</v>
      </c>
      <c r="C171" s="284" t="s">
        <v>1323</v>
      </c>
      <c r="D171" s="213" t="s">
        <v>1323</v>
      </c>
      <c r="E171" s="69"/>
      <c r="F171" s="71"/>
      <c r="G171" s="73"/>
      <c r="H171" s="75"/>
      <c r="I171" s="73"/>
      <c r="J171" s="87">
        <f t="shared" si="48"/>
        <v>0.2687707613</v>
      </c>
      <c r="K171" s="89">
        <f t="shared" si="49"/>
        <v>0.7312292387</v>
      </c>
      <c r="L171" s="42" t="str">
        <f t="shared" si="31"/>
        <v>R+</v>
      </c>
      <c r="M171" s="91">
        <f t="shared" si="32"/>
        <v>17.81221049</v>
      </c>
      <c r="N171" s="87">
        <f t="shared" si="6"/>
        <v>0.3258901237</v>
      </c>
      <c r="O171" s="89">
        <f t="shared" si="7"/>
        <v>0.6741098763</v>
      </c>
      <c r="P171" s="44" t="str">
        <f t="shared" si="33"/>
        <v>R+</v>
      </c>
      <c r="Q171" s="91">
        <f t="shared" si="34"/>
        <v>19.37550694</v>
      </c>
      <c r="R171" s="87">
        <f t="shared" si="8"/>
        <v>0.3743943027</v>
      </c>
      <c r="S171" s="89">
        <f t="shared" si="9"/>
        <v>0.6256056973</v>
      </c>
      <c r="T171" s="44" t="str">
        <f t="shared" si="35"/>
        <v>R+</v>
      </c>
      <c r="U171" s="91">
        <f t="shared" si="36"/>
        <v>16.24891403</v>
      </c>
      <c r="V171" s="87">
        <f t="shared" si="50"/>
        <v>0.2687707613</v>
      </c>
      <c r="W171" s="124">
        <f t="shared" si="51"/>
        <v>0.7312292387</v>
      </c>
      <c r="X171" s="87">
        <f t="shared" si="12"/>
        <v>0.3036652679</v>
      </c>
      <c r="Y171" s="124">
        <f t="shared" si="13"/>
        <v>0.6963347321</v>
      </c>
      <c r="Z171" s="87">
        <f t="shared" si="14"/>
        <v>0.8991878187</v>
      </c>
      <c r="AA171" s="89">
        <f t="shared" si="15"/>
        <v>0.06523056283</v>
      </c>
      <c r="AB171" s="89">
        <f t="shared" si="16"/>
        <v>0.01964274122</v>
      </c>
      <c r="AC171" s="89">
        <f t="shared" si="17"/>
        <v>0.005481862968</v>
      </c>
      <c r="AD171" s="89">
        <f t="shared" si="18"/>
        <v>0.002149467322</v>
      </c>
      <c r="AE171" s="89">
        <f t="shared" si="19"/>
        <v>0.0003227807471</v>
      </c>
      <c r="AF171" s="87"/>
      <c r="AG171" s="124"/>
      <c r="AH171" s="21">
        <v>168.0</v>
      </c>
      <c r="AI171" s="152">
        <f t="shared" si="20"/>
        <v>236618</v>
      </c>
      <c r="AJ171" s="276">
        <v>63596.0</v>
      </c>
      <c r="AK171" s="276">
        <v>173022.0</v>
      </c>
      <c r="AL171" s="197">
        <v>0.0</v>
      </c>
      <c r="AM171" s="152">
        <v>87199.0</v>
      </c>
      <c r="AN171" s="190">
        <v>199956.0</v>
      </c>
      <c r="AO171" s="152"/>
      <c r="AP171" s="190"/>
      <c r="AQ171" s="109">
        <f t="shared" si="21"/>
        <v>-17.81221049</v>
      </c>
      <c r="AR171" s="198">
        <v>296791.0</v>
      </c>
      <c r="AS171" s="182">
        <v>95273.0</v>
      </c>
      <c r="AT171" s="182">
        <v>197074.0</v>
      </c>
      <c r="AU171" s="132">
        <f t="shared" si="37"/>
        <v>-19.37550694</v>
      </c>
      <c r="AV171" s="128">
        <v>111030.0</v>
      </c>
      <c r="AW171" s="130">
        <v>185529.0</v>
      </c>
      <c r="AX171" s="132">
        <f t="shared" si="38"/>
        <v>-16.24891403</v>
      </c>
      <c r="AY171" s="42">
        <v>723331.0</v>
      </c>
      <c r="AZ171" s="44">
        <v>638962.0</v>
      </c>
      <c r="BA171" s="44">
        <v>49550.0</v>
      </c>
      <c r="BB171" s="44">
        <v>18499.0</v>
      </c>
      <c r="BC171" s="44">
        <v>4009.0</v>
      </c>
      <c r="BD171" s="44">
        <v>1476.0</v>
      </c>
      <c r="BE171" s="71">
        <v>544.0</v>
      </c>
      <c r="BF171" s="42">
        <v>554556.0</v>
      </c>
      <c r="BG171" s="44">
        <v>498650.0</v>
      </c>
      <c r="BH171" s="44">
        <v>36174.0</v>
      </c>
      <c r="BI171" s="44">
        <v>10893.0</v>
      </c>
      <c r="BJ171" s="44">
        <v>3040.0</v>
      </c>
      <c r="BK171" s="44">
        <v>1192.0</v>
      </c>
      <c r="BL171" s="71">
        <v>179.0</v>
      </c>
      <c r="BM171" s="186"/>
      <c r="BN171" s="186"/>
      <c r="BO171" s="44"/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6"/>
      <c r="CE171" s="56"/>
      <c r="CF171" s="58"/>
      <c r="CG171" s="56"/>
      <c r="CH171" s="58"/>
      <c r="CI171" s="58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</row>
    <row r="172" ht="15.0" customHeight="1">
      <c r="A172" s="176" t="s">
        <v>1529</v>
      </c>
      <c r="B172" s="178" t="s">
        <v>1530</v>
      </c>
      <c r="C172" s="72" t="s">
        <v>1531</v>
      </c>
      <c r="D172" s="74" t="s">
        <v>1532</v>
      </c>
      <c r="E172" s="69" t="s">
        <v>1533</v>
      </c>
      <c r="F172" s="71" t="s">
        <v>1534</v>
      </c>
      <c r="G172" s="73">
        <v>1964.0</v>
      </c>
      <c r="H172" s="75" t="s">
        <v>979</v>
      </c>
      <c r="I172" s="73">
        <v>2008.0</v>
      </c>
      <c r="J172" s="87">
        <f t="shared" si="48"/>
        <v>0.3081460451</v>
      </c>
      <c r="K172" s="89">
        <f t="shared" si="49"/>
        <v>0.6918539549</v>
      </c>
      <c r="L172" s="42" t="str">
        <f t="shared" si="31"/>
        <v>R+</v>
      </c>
      <c r="M172" s="91">
        <f t="shared" si="32"/>
        <v>16.13091738</v>
      </c>
      <c r="N172" s="87">
        <f t="shared" si="6"/>
        <v>0.3571066051</v>
      </c>
      <c r="O172" s="89">
        <f t="shared" si="7"/>
        <v>0.6428933949</v>
      </c>
      <c r="P172" s="44" t="str">
        <f t="shared" si="33"/>
        <v>R+</v>
      </c>
      <c r="Q172" s="91">
        <f t="shared" si="34"/>
        <v>16.25385881</v>
      </c>
      <c r="R172" s="87">
        <f t="shared" si="8"/>
        <v>0.3768036833</v>
      </c>
      <c r="S172" s="89">
        <f t="shared" si="9"/>
        <v>0.6231963167</v>
      </c>
      <c r="T172" s="44" t="str">
        <f t="shared" si="35"/>
        <v>R+</v>
      </c>
      <c r="U172" s="91">
        <f t="shared" si="36"/>
        <v>16.00797596</v>
      </c>
      <c r="V172" s="87">
        <f t="shared" si="50"/>
        <v>0.3081460451</v>
      </c>
      <c r="W172" s="124">
        <f t="shared" si="51"/>
        <v>0.6918539549</v>
      </c>
      <c r="X172" s="87">
        <f t="shared" si="12"/>
        <v>0.3303498629</v>
      </c>
      <c r="Y172" s="124">
        <f t="shared" si="13"/>
        <v>0.6696501371</v>
      </c>
      <c r="Z172" s="87">
        <f t="shared" si="14"/>
        <v>0.9025768465</v>
      </c>
      <c r="AA172" s="89">
        <f t="shared" si="15"/>
        <v>0.05177047583</v>
      </c>
      <c r="AB172" s="89">
        <f t="shared" si="16"/>
        <v>0.02274696984</v>
      </c>
      <c r="AC172" s="89">
        <f t="shared" si="17"/>
        <v>0.01095474508</v>
      </c>
      <c r="AD172" s="89">
        <f t="shared" si="18"/>
        <v>0.002532509356</v>
      </c>
      <c r="AE172" s="89">
        <f t="shared" si="19"/>
        <v>0.0004926351052</v>
      </c>
      <c r="AF172" s="87"/>
      <c r="AG172" s="124"/>
      <c r="AH172" s="21">
        <v>169.0</v>
      </c>
      <c r="AI172" s="152">
        <f t="shared" si="20"/>
        <v>226834</v>
      </c>
      <c r="AJ172" s="276">
        <v>69898.0</v>
      </c>
      <c r="AK172" s="276">
        <v>156936.0</v>
      </c>
      <c r="AL172" s="197">
        <v>0.0</v>
      </c>
      <c r="AM172" s="152">
        <v>89541.0</v>
      </c>
      <c r="AN172" s="190">
        <v>181508.0</v>
      </c>
      <c r="AO172" s="152"/>
      <c r="AP172" s="190"/>
      <c r="AQ172" s="109">
        <f t="shared" si="21"/>
        <v>-16.13091738</v>
      </c>
      <c r="AR172" s="198">
        <v>294280.0</v>
      </c>
      <c r="AS172" s="182">
        <v>103432.0</v>
      </c>
      <c r="AT172" s="182">
        <v>186207.0</v>
      </c>
      <c r="AU172" s="132">
        <f t="shared" si="37"/>
        <v>-16.25385881</v>
      </c>
      <c r="AV172" s="128">
        <v>111139.0</v>
      </c>
      <c r="AW172" s="130">
        <v>183813.0</v>
      </c>
      <c r="AX172" s="132">
        <f t="shared" si="38"/>
        <v>-16.00797596</v>
      </c>
      <c r="AY172" s="42">
        <v>724739.0</v>
      </c>
      <c r="AZ172" s="44">
        <v>642527.0</v>
      </c>
      <c r="BA172" s="44">
        <v>38566.0</v>
      </c>
      <c r="BB172" s="44">
        <v>21050.0</v>
      </c>
      <c r="BC172" s="44">
        <v>8305.0</v>
      </c>
      <c r="BD172" s="44">
        <v>1752.0</v>
      </c>
      <c r="BE172" s="71">
        <v>805.0</v>
      </c>
      <c r="BF172" s="42">
        <v>548073.0</v>
      </c>
      <c r="BG172" s="44">
        <v>494678.0</v>
      </c>
      <c r="BH172" s="44">
        <v>28374.0</v>
      </c>
      <c r="BI172" s="44">
        <v>12467.0</v>
      </c>
      <c r="BJ172" s="44">
        <v>6004.0</v>
      </c>
      <c r="BK172" s="44">
        <v>1388.0</v>
      </c>
      <c r="BL172" s="71">
        <v>270.0</v>
      </c>
      <c r="BM172" s="186"/>
      <c r="BN172" s="186"/>
      <c r="BO172" s="44"/>
      <c r="BP172" s="58"/>
      <c r="BQ172" s="58"/>
      <c r="BR172" s="58"/>
      <c r="BS172" s="58"/>
      <c r="BT172" s="58"/>
      <c r="BU172" s="58"/>
      <c r="BV172" s="58"/>
      <c r="BW172" s="58"/>
      <c r="BX172" s="58"/>
      <c r="BY172" s="58"/>
      <c r="BZ172" s="58"/>
      <c r="CA172" s="58"/>
      <c r="CB172" s="58"/>
      <c r="CC172" s="58"/>
      <c r="CD172" s="56"/>
      <c r="CE172" s="56"/>
      <c r="CF172" s="58"/>
      <c r="CG172" s="56"/>
      <c r="CH172" s="58"/>
      <c r="CI172" s="58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</row>
    <row r="173" ht="15.0" customHeight="1">
      <c r="A173" s="139" t="s">
        <v>1535</v>
      </c>
      <c r="B173" s="140" t="s">
        <v>1536</v>
      </c>
      <c r="C173" s="65" t="s">
        <v>143</v>
      </c>
      <c r="D173" s="67" t="s">
        <v>1537</v>
      </c>
      <c r="E173" s="69" t="s">
        <v>1538</v>
      </c>
      <c r="F173" s="71" t="s">
        <v>1539</v>
      </c>
      <c r="G173" s="73">
        <v>1947.0</v>
      </c>
      <c r="H173" s="75" t="s">
        <v>175</v>
      </c>
      <c r="I173" s="73">
        <v>2006.0</v>
      </c>
      <c r="J173" s="87">
        <f t="shared" si="48"/>
        <v>0.634941683</v>
      </c>
      <c r="K173" s="89">
        <f t="shared" si="49"/>
        <v>0.3556871703</v>
      </c>
      <c r="L173" s="42" t="str">
        <f t="shared" si="31"/>
        <v>D+</v>
      </c>
      <c r="M173" s="180">
        <f t="shared" si="32"/>
        <v>3.842807338</v>
      </c>
      <c r="N173" s="87">
        <f t="shared" si="6"/>
        <v>0.5656397387</v>
      </c>
      <c r="O173" s="89">
        <f t="shared" si="7"/>
        <v>0.4343602613</v>
      </c>
      <c r="P173" s="44" t="str">
        <f t="shared" si="33"/>
        <v>D+</v>
      </c>
      <c r="Q173" s="180">
        <f t="shared" si="34"/>
        <v>4.599454548</v>
      </c>
      <c r="R173" s="87">
        <f t="shared" si="8"/>
        <v>0.5677450442</v>
      </c>
      <c r="S173" s="89">
        <f t="shared" si="9"/>
        <v>0.4322549558</v>
      </c>
      <c r="T173" s="44" t="str">
        <f t="shared" si="35"/>
        <v>D+</v>
      </c>
      <c r="U173" s="180">
        <f t="shared" si="36"/>
        <v>3.086160127</v>
      </c>
      <c r="V173" s="87">
        <f t="shared" si="50"/>
        <v>0.6409481017</v>
      </c>
      <c r="W173" s="124">
        <f t="shared" si="51"/>
        <v>0.3590518983</v>
      </c>
      <c r="X173" s="87">
        <f t="shared" si="12"/>
        <v>0.6493422729</v>
      </c>
      <c r="Y173" s="124">
        <f t="shared" si="13"/>
        <v>0.3506577271</v>
      </c>
      <c r="Z173" s="87">
        <f t="shared" si="14"/>
        <v>0.7349066071</v>
      </c>
      <c r="AA173" s="89">
        <f t="shared" si="15"/>
        <v>0.1916955316</v>
      </c>
      <c r="AB173" s="89">
        <f t="shared" si="16"/>
        <v>0.03812689061</v>
      </c>
      <c r="AC173" s="89">
        <f t="shared" si="17"/>
        <v>0.02078814757</v>
      </c>
      <c r="AD173" s="89">
        <f t="shared" si="18"/>
        <v>0.002096978983</v>
      </c>
      <c r="AE173" s="89">
        <f t="shared" si="19"/>
        <v>0.0009603660181</v>
      </c>
      <c r="AF173" s="87"/>
      <c r="AG173" s="124"/>
      <c r="AH173" s="21">
        <v>170.0</v>
      </c>
      <c r="AI173" s="152">
        <f t="shared" si="20"/>
        <v>247355</v>
      </c>
      <c r="AJ173" s="276">
        <v>157056.0</v>
      </c>
      <c r="AK173" s="276">
        <v>87981.0</v>
      </c>
      <c r="AL173" s="183">
        <v>2318.0</v>
      </c>
      <c r="AM173" s="152">
        <v>206385.0</v>
      </c>
      <c r="AN173" s="190">
        <v>111452.0</v>
      </c>
      <c r="AO173" s="152"/>
      <c r="AP173" s="190"/>
      <c r="AQ173" s="109">
        <f t="shared" si="21"/>
        <v>3.842807338</v>
      </c>
      <c r="AR173" s="198">
        <v>328389.0</v>
      </c>
      <c r="AS173" s="182">
        <v>183015.0</v>
      </c>
      <c r="AT173" s="182">
        <v>140539.0</v>
      </c>
      <c r="AU173" s="132">
        <f t="shared" si="37"/>
        <v>4.599454548</v>
      </c>
      <c r="AV173" s="128">
        <v>193236.0</v>
      </c>
      <c r="AW173" s="130">
        <v>147121.0</v>
      </c>
      <c r="AX173" s="132">
        <f t="shared" si="38"/>
        <v>3.086160127</v>
      </c>
      <c r="AY173" s="42">
        <v>723136.0</v>
      </c>
      <c r="AZ173" s="44">
        <v>506794.0</v>
      </c>
      <c r="BA173" s="44">
        <v>151669.0</v>
      </c>
      <c r="BB173" s="44">
        <v>32131.0</v>
      </c>
      <c r="BC173" s="44">
        <v>15841.0</v>
      </c>
      <c r="BD173" s="44">
        <v>1454.0</v>
      </c>
      <c r="BE173" s="71">
        <v>1232.0</v>
      </c>
      <c r="BF173" s="42">
        <v>556038.0</v>
      </c>
      <c r="BG173" s="44">
        <v>408636.0</v>
      </c>
      <c r="BH173" s="44">
        <v>106590.0</v>
      </c>
      <c r="BI173" s="44">
        <v>21200.0</v>
      </c>
      <c r="BJ173" s="44">
        <v>11559.0</v>
      </c>
      <c r="BK173" s="44">
        <v>1166.0</v>
      </c>
      <c r="BL173" s="71">
        <v>534.0</v>
      </c>
      <c r="BM173" s="186"/>
      <c r="BN173" s="186"/>
      <c r="BO173" s="44"/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6"/>
      <c r="CE173" s="56"/>
      <c r="CF173" s="58"/>
      <c r="CG173" s="56"/>
      <c r="CH173" s="58"/>
      <c r="CI173" s="58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</row>
    <row r="174" ht="15.0" customHeight="1">
      <c r="A174" s="176" t="s">
        <v>1540</v>
      </c>
      <c r="B174" s="178" t="s">
        <v>1541</v>
      </c>
      <c r="C174" s="72" t="s">
        <v>1542</v>
      </c>
      <c r="D174" s="74" t="s">
        <v>1543</v>
      </c>
      <c r="E174" s="69" t="s">
        <v>1544</v>
      </c>
      <c r="F174" s="71" t="s">
        <v>1545</v>
      </c>
      <c r="G174" s="73">
        <v>1971.0</v>
      </c>
      <c r="H174" s="75" t="s">
        <v>78</v>
      </c>
      <c r="I174" s="73" t="s">
        <v>295</v>
      </c>
      <c r="J174" s="87">
        <f t="shared" si="48"/>
        <v>0.322716265</v>
      </c>
      <c r="K174" s="89">
        <f t="shared" si="49"/>
        <v>0.677283735</v>
      </c>
      <c r="L174" s="42" t="str">
        <f t="shared" si="31"/>
        <v>R+</v>
      </c>
      <c r="M174" s="91">
        <f t="shared" si="32"/>
        <v>16.30640082</v>
      </c>
      <c r="N174" s="87">
        <f t="shared" si="6"/>
        <v>0.3546400663</v>
      </c>
      <c r="O174" s="89">
        <f t="shared" si="7"/>
        <v>0.6453599337</v>
      </c>
      <c r="P174" s="44" t="str">
        <f t="shared" si="33"/>
        <v>R+</v>
      </c>
      <c r="Q174" s="91">
        <f t="shared" si="34"/>
        <v>16.50051269</v>
      </c>
      <c r="R174" s="87">
        <f t="shared" si="8"/>
        <v>0.3757605534</v>
      </c>
      <c r="S174" s="89">
        <f t="shared" si="9"/>
        <v>0.6242394466</v>
      </c>
      <c r="T174" s="44" t="str">
        <f t="shared" si="35"/>
        <v>R+</v>
      </c>
      <c r="U174" s="91">
        <f t="shared" si="36"/>
        <v>16.11228895</v>
      </c>
      <c r="V174" s="87">
        <f t="shared" si="50"/>
        <v>0.322716265</v>
      </c>
      <c r="W174" s="124">
        <f t="shared" si="51"/>
        <v>0.677283735</v>
      </c>
      <c r="X174" s="87">
        <f t="shared" si="12"/>
        <v>0.3601953434</v>
      </c>
      <c r="Y174" s="124">
        <f t="shared" si="13"/>
        <v>0.6398046566</v>
      </c>
      <c r="Z174" s="87">
        <f t="shared" si="14"/>
        <v>0.9253799631</v>
      </c>
      <c r="AA174" s="89">
        <f t="shared" si="15"/>
        <v>0.03126209816</v>
      </c>
      <c r="AB174" s="89">
        <f t="shared" si="16"/>
        <v>0.02343962731</v>
      </c>
      <c r="AC174" s="89">
        <f t="shared" si="17"/>
        <v>0.009754471108</v>
      </c>
      <c r="AD174" s="89">
        <f t="shared" si="18"/>
        <v>0.001913476767</v>
      </c>
      <c r="AE174" s="89">
        <f t="shared" si="19"/>
        <v>0.0005334765817</v>
      </c>
      <c r="AF174" s="87"/>
      <c r="AG174" s="124"/>
      <c r="AH174" s="21">
        <v>171.0</v>
      </c>
      <c r="AI174" s="152">
        <f t="shared" si="20"/>
        <v>222158</v>
      </c>
      <c r="AJ174" s="276">
        <v>71694.0</v>
      </c>
      <c r="AK174" s="276">
        <v>150464.0</v>
      </c>
      <c r="AL174" s="197">
        <v>0.0</v>
      </c>
      <c r="AM174" s="152">
        <v>104734.0</v>
      </c>
      <c r="AN174" s="190">
        <v>186036.0</v>
      </c>
      <c r="AO174" s="152"/>
      <c r="AP174" s="190"/>
      <c r="AQ174" s="109">
        <f t="shared" si="21"/>
        <v>-16.30640082</v>
      </c>
      <c r="AR174" s="198">
        <v>311035.0</v>
      </c>
      <c r="AS174" s="182">
        <v>108328.0</v>
      </c>
      <c r="AT174" s="182">
        <v>197131.0</v>
      </c>
      <c r="AU174" s="132">
        <f t="shared" si="37"/>
        <v>-16.50051269</v>
      </c>
      <c r="AV174" s="128">
        <v>115487.0</v>
      </c>
      <c r="AW174" s="130">
        <v>191855.0</v>
      </c>
      <c r="AX174" s="132">
        <f t="shared" si="38"/>
        <v>-16.11228895</v>
      </c>
      <c r="AY174" s="42">
        <v>722466.0</v>
      </c>
      <c r="AZ174" s="44">
        <v>658904.0</v>
      </c>
      <c r="BA174" s="44">
        <v>23007.0</v>
      </c>
      <c r="BB174" s="44">
        <v>20832.0</v>
      </c>
      <c r="BC174" s="44">
        <v>7570.0</v>
      </c>
      <c r="BD174" s="44">
        <v>1269.0</v>
      </c>
      <c r="BE174" s="71">
        <v>814.0</v>
      </c>
      <c r="BF174" s="42">
        <v>539855.0</v>
      </c>
      <c r="BG174" s="44">
        <v>499571.0</v>
      </c>
      <c r="BH174" s="44">
        <v>16877.0</v>
      </c>
      <c r="BI174" s="44">
        <v>12654.0</v>
      </c>
      <c r="BJ174" s="44">
        <v>5266.0</v>
      </c>
      <c r="BK174" s="44">
        <v>1033.0</v>
      </c>
      <c r="BL174" s="71">
        <v>288.0</v>
      </c>
      <c r="BM174" s="186"/>
      <c r="BN174" s="186"/>
      <c r="BO174" s="44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6"/>
      <c r="CE174" s="56"/>
      <c r="CF174" s="58"/>
      <c r="CG174" s="56"/>
      <c r="CH174" s="58"/>
      <c r="CI174" s="58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</row>
    <row r="175" ht="15.0" customHeight="1">
      <c r="A175" s="139" t="s">
        <v>1546</v>
      </c>
      <c r="B175" s="140" t="s">
        <v>1547</v>
      </c>
      <c r="C175" s="72" t="s">
        <v>1548</v>
      </c>
      <c r="D175" s="74" t="s">
        <v>256</v>
      </c>
      <c r="E175" s="69" t="s">
        <v>1549</v>
      </c>
      <c r="F175" s="71" t="s">
        <v>1550</v>
      </c>
      <c r="G175" s="73">
        <v>1937.0</v>
      </c>
      <c r="H175" s="75" t="s">
        <v>129</v>
      </c>
      <c r="I175" s="73">
        <v>1980.0</v>
      </c>
      <c r="J175" s="87">
        <f t="shared" si="48"/>
        <v>0.217461992</v>
      </c>
      <c r="K175" s="89">
        <f t="shared" si="49"/>
        <v>0.782538008</v>
      </c>
      <c r="L175" s="42" t="str">
        <f t="shared" si="31"/>
        <v>R+</v>
      </c>
      <c r="M175" s="91">
        <f t="shared" si="32"/>
        <v>24.91760585</v>
      </c>
      <c r="N175" s="87">
        <f t="shared" si="6"/>
        <v>0.2365616925</v>
      </c>
      <c r="O175" s="89">
        <f t="shared" si="7"/>
        <v>0.7634383075</v>
      </c>
      <c r="P175" s="44" t="str">
        <f t="shared" si="33"/>
        <v>R+</v>
      </c>
      <c r="Q175" s="91">
        <f t="shared" si="34"/>
        <v>28.30835007</v>
      </c>
      <c r="R175" s="87">
        <f t="shared" si="8"/>
        <v>0.3216148266</v>
      </c>
      <c r="S175" s="89">
        <f t="shared" si="9"/>
        <v>0.6783851734</v>
      </c>
      <c r="T175" s="44" t="str">
        <f t="shared" si="35"/>
        <v>R+</v>
      </c>
      <c r="U175" s="91">
        <f t="shared" si="36"/>
        <v>21.52686163</v>
      </c>
      <c r="V175" s="87">
        <f t="shared" si="50"/>
        <v>0.217461992</v>
      </c>
      <c r="W175" s="124">
        <f t="shared" si="51"/>
        <v>0.782538008</v>
      </c>
      <c r="X175" s="87">
        <f t="shared" si="12"/>
        <v>0.2210320703</v>
      </c>
      <c r="Y175" s="124">
        <f t="shared" si="13"/>
        <v>0.7789679297</v>
      </c>
      <c r="Z175" s="87">
        <f t="shared" si="14"/>
        <v>0.965125195</v>
      </c>
      <c r="AA175" s="89">
        <f t="shared" si="15"/>
        <v>0.01443822645</v>
      </c>
      <c r="AB175" s="89">
        <f t="shared" si="16"/>
        <v>0.008958206357</v>
      </c>
      <c r="AC175" s="89">
        <f t="shared" si="17"/>
        <v>0.002983089866</v>
      </c>
      <c r="AD175" s="89">
        <f t="shared" si="18"/>
        <v>0.001930339758</v>
      </c>
      <c r="AE175" s="89">
        <f t="shared" si="19"/>
        <v>0.0001662237014</v>
      </c>
      <c r="AF175" s="87"/>
      <c r="AG175" s="124"/>
      <c r="AH175" s="21">
        <v>172.0</v>
      </c>
      <c r="AI175" s="152">
        <f t="shared" si="20"/>
        <v>218967</v>
      </c>
      <c r="AJ175" s="276">
        <v>47617.0</v>
      </c>
      <c r="AK175" s="276">
        <v>171350.0</v>
      </c>
      <c r="AL175" s="197">
        <v>0.0</v>
      </c>
      <c r="AM175" s="152">
        <v>55447.0</v>
      </c>
      <c r="AN175" s="190">
        <v>195408.0</v>
      </c>
      <c r="AO175" s="152"/>
      <c r="AP175" s="190"/>
      <c r="AQ175" s="109">
        <f t="shared" si="21"/>
        <v>-24.91760585</v>
      </c>
      <c r="AR175" s="198">
        <v>261483.0</v>
      </c>
      <c r="AS175" s="182">
        <v>60785.0</v>
      </c>
      <c r="AT175" s="182">
        <v>196167.0</v>
      </c>
      <c r="AU175" s="132">
        <f t="shared" si="37"/>
        <v>-28.30835007</v>
      </c>
      <c r="AV175" s="128">
        <v>82637.0</v>
      </c>
      <c r="AW175" s="130">
        <v>174307.0</v>
      </c>
      <c r="AX175" s="132">
        <f t="shared" si="38"/>
        <v>-21.52686163</v>
      </c>
      <c r="AY175" s="42">
        <v>723534.0</v>
      </c>
      <c r="AZ175" s="44">
        <v>696306.0</v>
      </c>
      <c r="BA175" s="44">
        <v>9622.0</v>
      </c>
      <c r="BB175" s="44">
        <v>7783.0</v>
      </c>
      <c r="BC175" s="44">
        <v>2312.0</v>
      </c>
      <c r="BD175" s="44">
        <v>1301.0</v>
      </c>
      <c r="BE175" s="71">
        <v>247.0</v>
      </c>
      <c r="BF175" s="42">
        <v>559487.0</v>
      </c>
      <c r="BG175" s="44">
        <v>539975.0</v>
      </c>
      <c r="BH175" s="44">
        <v>8078.0</v>
      </c>
      <c r="BI175" s="44">
        <v>5012.0</v>
      </c>
      <c r="BJ175" s="44">
        <v>1669.0</v>
      </c>
      <c r="BK175" s="44">
        <v>1080.0</v>
      </c>
      <c r="BL175" s="71">
        <v>93.0</v>
      </c>
      <c r="BM175" s="186"/>
      <c r="BN175" s="186"/>
      <c r="BO175" s="44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6"/>
      <c r="CE175" s="56"/>
      <c r="CF175" s="58"/>
      <c r="CG175" s="56"/>
      <c r="CH175" s="58"/>
      <c r="CI175" s="58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</row>
    <row r="176" ht="15.0" customHeight="1">
      <c r="A176" s="176" t="s">
        <v>1551</v>
      </c>
      <c r="B176" s="178" t="s">
        <v>1552</v>
      </c>
      <c r="C176" s="72" t="s">
        <v>1553</v>
      </c>
      <c r="D176" s="74" t="s">
        <v>1554</v>
      </c>
      <c r="E176" s="69" t="s">
        <v>1555</v>
      </c>
      <c r="F176" s="71" t="s">
        <v>1556</v>
      </c>
      <c r="G176" s="73">
        <v>1973.0</v>
      </c>
      <c r="H176" s="75" t="s">
        <v>181</v>
      </c>
      <c r="I176" s="73">
        <v>2012.0</v>
      </c>
      <c r="J176" s="87">
        <f t="shared" si="48"/>
        <v>0.4000504693</v>
      </c>
      <c r="K176" s="89">
        <f t="shared" si="49"/>
        <v>0.5999495307</v>
      </c>
      <c r="L176" s="42" t="str">
        <f t="shared" si="31"/>
        <v>R+</v>
      </c>
      <c r="M176" s="91">
        <f t="shared" si="32"/>
        <v>8.55365234</v>
      </c>
      <c r="N176" s="87">
        <f t="shared" si="6"/>
        <v>0.4304467655</v>
      </c>
      <c r="O176" s="89">
        <f t="shared" si="7"/>
        <v>0.5695532345</v>
      </c>
      <c r="P176" s="44" t="str">
        <f t="shared" si="33"/>
        <v>R+</v>
      </c>
      <c r="Q176" s="91">
        <f t="shared" si="34"/>
        <v>8.919842763</v>
      </c>
      <c r="R176" s="87">
        <f t="shared" si="8"/>
        <v>0.4550088237</v>
      </c>
      <c r="S176" s="89">
        <f t="shared" si="9"/>
        <v>0.5449911763</v>
      </c>
      <c r="T176" s="44" t="str">
        <f t="shared" si="35"/>
        <v>R+</v>
      </c>
      <c r="U176" s="91">
        <f t="shared" si="36"/>
        <v>8.187461917</v>
      </c>
      <c r="V176" s="87">
        <f t="shared" si="50"/>
        <v>0.4000504693</v>
      </c>
      <c r="W176" s="124">
        <f t="shared" si="51"/>
        <v>0.5999495307</v>
      </c>
      <c r="X176" s="87">
        <f t="shared" si="12"/>
        <v>0.4800040725</v>
      </c>
      <c r="Y176" s="124">
        <f t="shared" si="13"/>
        <v>0.5199959275</v>
      </c>
      <c r="Z176" s="87">
        <f t="shared" si="14"/>
        <v>0.8530812822</v>
      </c>
      <c r="AA176" s="89">
        <f t="shared" si="15"/>
        <v>0.08068719063</v>
      </c>
      <c r="AB176" s="89">
        <f t="shared" si="16"/>
        <v>0.03702807617</v>
      </c>
      <c r="AC176" s="89">
        <f t="shared" si="17"/>
        <v>0.01670483994</v>
      </c>
      <c r="AD176" s="89">
        <f t="shared" si="18"/>
        <v>0.001994688001</v>
      </c>
      <c r="AE176" s="89">
        <f t="shared" si="19"/>
        <v>0.0007114924854</v>
      </c>
      <c r="AF176" s="87"/>
      <c r="AG176" s="124"/>
      <c r="AH176" s="21">
        <v>173.0</v>
      </c>
      <c r="AI176" s="152">
        <f t="shared" si="20"/>
        <v>245694</v>
      </c>
      <c r="AJ176" s="276">
        <v>98290.0</v>
      </c>
      <c r="AK176" s="276">
        <v>147404.0</v>
      </c>
      <c r="AL176" s="197">
        <v>0.0</v>
      </c>
      <c r="AM176" s="152">
        <v>141438.0</v>
      </c>
      <c r="AN176" s="190">
        <v>153222.0</v>
      </c>
      <c r="AO176" s="152"/>
      <c r="AP176" s="190"/>
      <c r="AQ176" s="109">
        <f t="shared" si="21"/>
        <v>-8.55365234</v>
      </c>
      <c r="AR176" s="198">
        <v>304861.0</v>
      </c>
      <c r="AS176" s="182">
        <v>128537.0</v>
      </c>
      <c r="AT176" s="182">
        <v>170076.0</v>
      </c>
      <c r="AU176" s="132">
        <f t="shared" si="37"/>
        <v>-8.919842763</v>
      </c>
      <c r="AV176" s="128">
        <v>138456.0</v>
      </c>
      <c r="AW176" s="130">
        <v>165837.0</v>
      </c>
      <c r="AX176" s="132">
        <f t="shared" si="38"/>
        <v>-8.187461917</v>
      </c>
      <c r="AY176" s="42">
        <v>722156.0</v>
      </c>
      <c r="AZ176" s="44">
        <v>602157.0</v>
      </c>
      <c r="BA176" s="44">
        <v>60661.0</v>
      </c>
      <c r="BB176" s="44">
        <v>32541.0</v>
      </c>
      <c r="BC176" s="44">
        <v>12375.0</v>
      </c>
      <c r="BD176" s="44">
        <v>1390.0</v>
      </c>
      <c r="BE176" s="71">
        <v>992.0</v>
      </c>
      <c r="BF176" s="42">
        <v>557982.0</v>
      </c>
      <c r="BG176" s="44">
        <v>476004.0</v>
      </c>
      <c r="BH176" s="44">
        <v>45022.0</v>
      </c>
      <c r="BI176" s="44">
        <v>20661.0</v>
      </c>
      <c r="BJ176" s="44">
        <v>9321.0</v>
      </c>
      <c r="BK176" s="44">
        <v>1113.0</v>
      </c>
      <c r="BL176" s="71">
        <v>397.0</v>
      </c>
      <c r="BM176" s="186"/>
      <c r="BN176" s="186"/>
      <c r="BO176" s="44"/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  <c r="BZ176" s="58"/>
      <c r="CA176" s="58"/>
      <c r="CB176" s="58"/>
      <c r="CC176" s="58"/>
      <c r="CD176" s="56"/>
      <c r="CE176" s="56"/>
      <c r="CF176" s="58"/>
      <c r="CG176" s="56"/>
      <c r="CH176" s="58"/>
      <c r="CI176" s="58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</row>
    <row r="177" ht="15.0" customHeight="1">
      <c r="A177" s="139" t="s">
        <v>1557</v>
      </c>
      <c r="B177" s="140" t="s">
        <v>1558</v>
      </c>
      <c r="C177" s="72" t="s">
        <v>476</v>
      </c>
      <c r="D177" s="74" t="s">
        <v>1559</v>
      </c>
      <c r="E177" s="69" t="s">
        <v>1560</v>
      </c>
      <c r="F177" s="71" t="s">
        <v>1561</v>
      </c>
      <c r="G177" s="73">
        <v>1965.0</v>
      </c>
      <c r="H177" s="75" t="s">
        <v>110</v>
      </c>
      <c r="I177" s="73" t="s">
        <v>697</v>
      </c>
      <c r="J177" s="87">
        <f t="shared" si="48"/>
        <v>0.1887141194</v>
      </c>
      <c r="K177" s="89">
        <f t="shared" si="49"/>
        <v>0.7756020393</v>
      </c>
      <c r="L177" s="42" t="str">
        <f t="shared" si="31"/>
        <v>R+</v>
      </c>
      <c r="M177" s="91">
        <f t="shared" si="32"/>
        <v>26.155878</v>
      </c>
      <c r="N177" s="87">
        <f t="shared" si="6"/>
        <v>0.2748827987</v>
      </c>
      <c r="O177" s="89">
        <f t="shared" si="7"/>
        <v>0.7251172013</v>
      </c>
      <c r="P177" s="44" t="str">
        <f t="shared" si="33"/>
        <v>R+</v>
      </c>
      <c r="Q177" s="91">
        <f t="shared" si="34"/>
        <v>24.47623945</v>
      </c>
      <c r="R177" s="87">
        <f t="shared" si="8"/>
        <v>0.2585282775</v>
      </c>
      <c r="S177" s="89">
        <f t="shared" si="9"/>
        <v>0.7414717225</v>
      </c>
      <c r="T177" s="44" t="str">
        <f t="shared" si="35"/>
        <v>R+</v>
      </c>
      <c r="U177" s="91">
        <f t="shared" si="36"/>
        <v>27.83551654</v>
      </c>
      <c r="V177" s="87">
        <f t="shared" si="50"/>
        <v>0.1956973527</v>
      </c>
      <c r="W177" s="124">
        <f t="shared" si="51"/>
        <v>0.8043026473</v>
      </c>
      <c r="X177" s="87">
        <f t="shared" si="12"/>
        <v>0.2203340201</v>
      </c>
      <c r="Y177" s="124">
        <f t="shared" si="13"/>
        <v>0.7796659799</v>
      </c>
      <c r="Z177" s="87">
        <f t="shared" si="14"/>
        <v>0.7663319268</v>
      </c>
      <c r="AA177" s="89">
        <f t="shared" si="15"/>
        <v>0.1171865304</v>
      </c>
      <c r="AB177" s="89">
        <f t="shared" si="16"/>
        <v>0.07263613674</v>
      </c>
      <c r="AC177" s="89">
        <f t="shared" si="17"/>
        <v>0.01998786525</v>
      </c>
      <c r="AD177" s="89">
        <f t="shared" si="18"/>
        <v>0.01166246087</v>
      </c>
      <c r="AE177" s="89">
        <f t="shared" si="19"/>
        <v>0.01219507991</v>
      </c>
      <c r="AF177" s="87"/>
      <c r="AG177" s="124"/>
      <c r="AH177" s="21">
        <v>174.0</v>
      </c>
      <c r="AI177" s="128">
        <f t="shared" si="20"/>
        <v>244004</v>
      </c>
      <c r="AJ177" s="182">
        <v>46047.0</v>
      </c>
      <c r="AK177" s="182">
        <v>189250.0</v>
      </c>
      <c r="AL177" s="183">
        <v>8707.0</v>
      </c>
      <c r="AM177" s="42">
        <v>61703.0</v>
      </c>
      <c r="AN177" s="71">
        <v>218340.0</v>
      </c>
      <c r="AO177" s="42"/>
      <c r="AP177" s="71"/>
      <c r="AQ177" s="109">
        <f t="shared" si="21"/>
        <v>-26.155878</v>
      </c>
      <c r="AR177" s="198">
        <v>332923.0</v>
      </c>
      <c r="AS177" s="182">
        <v>89418.0</v>
      </c>
      <c r="AT177" s="182">
        <v>235877.0</v>
      </c>
      <c r="AU177" s="132">
        <f t="shared" si="37"/>
        <v>-24.47623945</v>
      </c>
      <c r="AV177" s="128">
        <v>81515.0</v>
      </c>
      <c r="AW177" s="130">
        <v>233789.0</v>
      </c>
      <c r="AX177" s="132">
        <f t="shared" si="38"/>
        <v>-27.83551654</v>
      </c>
      <c r="AY177" s="42">
        <v>756070.0</v>
      </c>
      <c r="AZ177" s="44">
        <v>563130.0</v>
      </c>
      <c r="BA177" s="44">
        <v>98107.0</v>
      </c>
      <c r="BB177" s="44">
        <v>57229.0</v>
      </c>
      <c r="BC177" s="44">
        <v>14981.0</v>
      </c>
      <c r="BD177" s="44">
        <v>9854.0</v>
      </c>
      <c r="BE177" s="71">
        <v>12769.0</v>
      </c>
      <c r="BF177" s="42">
        <v>580152.0</v>
      </c>
      <c r="BG177" s="44">
        <v>444589.0</v>
      </c>
      <c r="BH177" s="44">
        <v>67986.0</v>
      </c>
      <c r="BI177" s="44">
        <v>42140.0</v>
      </c>
      <c r="BJ177" s="44">
        <v>11596.0</v>
      </c>
      <c r="BK177" s="44">
        <v>6766.0</v>
      </c>
      <c r="BL177" s="71">
        <v>7075.0</v>
      </c>
      <c r="BM177" s="186"/>
      <c r="BN177" s="186"/>
      <c r="BO177" s="44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  <c r="BZ177" s="58"/>
      <c r="CA177" s="58"/>
      <c r="CB177" s="58"/>
      <c r="CC177" s="58"/>
      <c r="CD177" s="56"/>
      <c r="CE177" s="56"/>
      <c r="CF177" s="58"/>
      <c r="CG177" s="56"/>
      <c r="CH177" s="58"/>
      <c r="CI177" s="58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</row>
    <row r="178" ht="15.0" customHeight="1">
      <c r="A178" s="176" t="s">
        <v>1562</v>
      </c>
      <c r="B178" s="178" t="s">
        <v>1563</v>
      </c>
      <c r="C178" s="65" t="s">
        <v>1564</v>
      </c>
      <c r="D178" s="67" t="s">
        <v>1565</v>
      </c>
      <c r="E178" s="69" t="s">
        <v>1566</v>
      </c>
      <c r="F178" s="71" t="s">
        <v>1567</v>
      </c>
      <c r="G178" s="73">
        <v>1973.0</v>
      </c>
      <c r="H178" s="75" t="s">
        <v>103</v>
      </c>
      <c r="I178" s="73">
        <v>2010.0</v>
      </c>
      <c r="J178" s="87">
        <f t="shared" si="48"/>
        <v>0.8575400336</v>
      </c>
      <c r="K178" s="82">
        <f t="shared" si="49"/>
        <v>0</v>
      </c>
      <c r="L178" s="42" t="str">
        <f t="shared" si="31"/>
        <v>D+</v>
      </c>
      <c r="M178" s="180">
        <f t="shared" si="32"/>
        <v>22.73507658</v>
      </c>
      <c r="N178" s="87">
        <f t="shared" si="6"/>
        <v>0.7687595523</v>
      </c>
      <c r="O178" s="89">
        <f t="shared" si="7"/>
        <v>0.2312404477</v>
      </c>
      <c r="P178" s="44" t="str">
        <f t="shared" si="33"/>
        <v>D+</v>
      </c>
      <c r="Q178" s="180">
        <f t="shared" si="34"/>
        <v>24.91143591</v>
      </c>
      <c r="R178" s="87">
        <f t="shared" si="8"/>
        <v>0.7424706153</v>
      </c>
      <c r="S178" s="89">
        <f t="shared" si="9"/>
        <v>0.2575293847</v>
      </c>
      <c r="T178" s="44" t="str">
        <f t="shared" si="35"/>
        <v>D+</v>
      </c>
      <c r="U178" s="180">
        <f t="shared" si="36"/>
        <v>20.55871724</v>
      </c>
      <c r="V178" s="78">
        <f t="shared" si="50"/>
        <v>1</v>
      </c>
      <c r="W178" s="80">
        <f t="shared" si="51"/>
        <v>0</v>
      </c>
      <c r="X178" s="87">
        <f t="shared" si="12"/>
        <v>0.8212665248</v>
      </c>
      <c r="Y178" s="124">
        <f t="shared" si="13"/>
        <v>0.1787334752</v>
      </c>
      <c r="Z178" s="87">
        <f t="shared" si="14"/>
        <v>0.3178808645</v>
      </c>
      <c r="AA178" s="89">
        <f t="shared" si="15"/>
        <v>0.5849440756</v>
      </c>
      <c r="AB178" s="89">
        <f t="shared" si="16"/>
        <v>0.05755984618</v>
      </c>
      <c r="AC178" s="89">
        <f t="shared" si="17"/>
        <v>0.02594286176</v>
      </c>
      <c r="AD178" s="89">
        <f t="shared" si="18"/>
        <v>0.002826521166</v>
      </c>
      <c r="AE178" s="89">
        <f t="shared" si="19"/>
        <v>0.01084583075</v>
      </c>
      <c r="AF178" s="87"/>
      <c r="AG178" s="124"/>
      <c r="AH178" s="21">
        <v>175.0</v>
      </c>
      <c r="AI178" s="128">
        <f t="shared" si="20"/>
        <v>221564</v>
      </c>
      <c r="AJ178" s="182">
        <v>190000.0</v>
      </c>
      <c r="AK178" s="75">
        <v>0.0</v>
      </c>
      <c r="AL178" s="183">
        <v>31564.0</v>
      </c>
      <c r="AM178" s="42">
        <v>230417.0</v>
      </c>
      <c r="AN178" s="71">
        <v>50146.0</v>
      </c>
      <c r="AO178" s="42"/>
      <c r="AP178" s="71"/>
      <c r="AQ178" s="109">
        <f t="shared" si="21"/>
        <v>22.73507658</v>
      </c>
      <c r="AR178" s="198">
        <v>328306.0</v>
      </c>
      <c r="AS178" s="182">
        <v>248982.0</v>
      </c>
      <c r="AT178" s="182">
        <v>74893.0</v>
      </c>
      <c r="AU178" s="132">
        <f t="shared" si="37"/>
        <v>24.91143591</v>
      </c>
      <c r="AV178" s="128">
        <v>235554.0</v>
      </c>
      <c r="AW178" s="130">
        <v>81703.0</v>
      </c>
      <c r="AX178" s="132">
        <f t="shared" si="38"/>
        <v>20.55871724</v>
      </c>
      <c r="AY178" s="42">
        <v>754952.0</v>
      </c>
      <c r="AZ178" s="44">
        <v>216579.0</v>
      </c>
      <c r="BA178" s="44">
        <v>464219.0</v>
      </c>
      <c r="BB178" s="44">
        <v>43268.0</v>
      </c>
      <c r="BC178" s="44">
        <v>18854.0</v>
      </c>
      <c r="BD178" s="44">
        <v>2148.0</v>
      </c>
      <c r="BE178" s="71">
        <v>9884.0</v>
      </c>
      <c r="BF178" s="42">
        <v>569251.0</v>
      </c>
      <c r="BG178" s="44">
        <v>180954.0</v>
      </c>
      <c r="BH178" s="44">
        <v>332980.0</v>
      </c>
      <c r="BI178" s="44">
        <v>32766.0</v>
      </c>
      <c r="BJ178" s="44">
        <v>14768.0</v>
      </c>
      <c r="BK178" s="44">
        <v>1609.0</v>
      </c>
      <c r="BL178" s="71">
        <v>6174.0</v>
      </c>
      <c r="BM178" s="186"/>
      <c r="BN178" s="186"/>
      <c r="BO178" s="44"/>
      <c r="BP178" s="58"/>
      <c r="BQ178" s="58"/>
      <c r="BR178" s="58"/>
      <c r="BS178" s="58"/>
      <c r="BT178" s="58"/>
      <c r="BU178" s="58"/>
      <c r="BV178" s="58"/>
      <c r="BW178" s="58"/>
      <c r="BX178" s="58"/>
      <c r="BY178" s="58"/>
      <c r="BZ178" s="58"/>
      <c r="CA178" s="58"/>
      <c r="CB178" s="58"/>
      <c r="CC178" s="58"/>
      <c r="CD178" s="56"/>
      <c r="CE178" s="56"/>
      <c r="CF178" s="58"/>
      <c r="CG178" s="56"/>
      <c r="CH178" s="58"/>
      <c r="CI178" s="58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</row>
    <row r="179" ht="15.0" customHeight="1">
      <c r="A179" s="139" t="s">
        <v>1568</v>
      </c>
      <c r="B179" s="140" t="s">
        <v>1569</v>
      </c>
      <c r="C179" s="72" t="s">
        <v>1570</v>
      </c>
      <c r="D179" s="74" t="s">
        <v>1571</v>
      </c>
      <c r="E179" s="69" t="s">
        <v>1572</v>
      </c>
      <c r="F179" s="71" t="s">
        <v>1573</v>
      </c>
      <c r="G179" s="73">
        <v>1956.0</v>
      </c>
      <c r="H179" s="75" t="s">
        <v>181</v>
      </c>
      <c r="I179" s="73">
        <v>2004.0</v>
      </c>
      <c r="J179" s="78">
        <f t="shared" si="48"/>
        <v>0</v>
      </c>
      <c r="K179" s="89">
        <f t="shared" si="49"/>
        <v>0.880043002</v>
      </c>
      <c r="L179" s="42" t="str">
        <f t="shared" si="31"/>
        <v>R+</v>
      </c>
      <c r="M179" s="91">
        <f t="shared" si="32"/>
        <v>19.10437367</v>
      </c>
      <c r="N179" s="87">
        <f t="shared" si="6"/>
        <v>0.3279813228</v>
      </c>
      <c r="O179" s="89">
        <f t="shared" si="7"/>
        <v>0.6720186772</v>
      </c>
      <c r="P179" s="44" t="str">
        <f t="shared" si="33"/>
        <v>R+</v>
      </c>
      <c r="Q179" s="91">
        <f t="shared" si="34"/>
        <v>19.16638703</v>
      </c>
      <c r="R179" s="87">
        <f t="shared" si="8"/>
        <v>0.3464598398</v>
      </c>
      <c r="S179" s="89">
        <f t="shared" si="9"/>
        <v>0.6535401602</v>
      </c>
      <c r="T179" s="44" t="str">
        <f t="shared" si="35"/>
        <v>R+</v>
      </c>
      <c r="U179" s="91">
        <f t="shared" si="36"/>
        <v>19.04236031</v>
      </c>
      <c r="V179" s="78">
        <f t="shared" si="50"/>
        <v>0</v>
      </c>
      <c r="W179" s="80">
        <f t="shared" si="51"/>
        <v>1</v>
      </c>
      <c r="X179" s="87">
        <f t="shared" si="12"/>
        <v>0.2180230668</v>
      </c>
      <c r="Y179" s="124">
        <f t="shared" si="13"/>
        <v>0.7819769332</v>
      </c>
      <c r="Z179" s="87">
        <f t="shared" si="14"/>
        <v>0.7152326016</v>
      </c>
      <c r="AA179" s="89">
        <f t="shared" si="15"/>
        <v>0.2281614414</v>
      </c>
      <c r="AB179" s="89">
        <f t="shared" si="16"/>
        <v>0.02840712849</v>
      </c>
      <c r="AC179" s="89">
        <f t="shared" si="17"/>
        <v>0.01327244566</v>
      </c>
      <c r="AD179" s="89">
        <f t="shared" si="18"/>
        <v>0.004395663088</v>
      </c>
      <c r="AE179" s="89">
        <f t="shared" si="19"/>
        <v>0.01053071979</v>
      </c>
      <c r="AF179" s="87"/>
      <c r="AG179" s="124"/>
      <c r="AH179" s="21">
        <v>176.0</v>
      </c>
      <c r="AI179" s="128">
        <f t="shared" si="20"/>
        <v>236268</v>
      </c>
      <c r="AJ179" s="182">
        <v>0.0</v>
      </c>
      <c r="AK179" s="182">
        <v>207926.0</v>
      </c>
      <c r="AL179" s="183">
        <v>28342.0</v>
      </c>
      <c r="AM179" s="42">
        <v>67070.0</v>
      </c>
      <c r="AN179" s="71">
        <v>240558.0</v>
      </c>
      <c r="AO179" s="42"/>
      <c r="AP179" s="71"/>
      <c r="AQ179" s="109">
        <f t="shared" si="21"/>
        <v>-19.10437367</v>
      </c>
      <c r="AR179" s="198">
        <v>333573.0</v>
      </c>
      <c r="AS179" s="182">
        <v>107611.0</v>
      </c>
      <c r="AT179" s="182">
        <v>220490.0</v>
      </c>
      <c r="AU179" s="132">
        <f t="shared" si="37"/>
        <v>-19.16638703</v>
      </c>
      <c r="AV179" s="128">
        <v>111831.0</v>
      </c>
      <c r="AW179" s="130">
        <v>210951.0</v>
      </c>
      <c r="AX179" s="132">
        <f t="shared" si="38"/>
        <v>-19.04236031</v>
      </c>
      <c r="AY179" s="42">
        <v>755596.0</v>
      </c>
      <c r="AZ179" s="44">
        <v>520993.0</v>
      </c>
      <c r="BA179" s="44">
        <v>186297.0</v>
      </c>
      <c r="BB179" s="44">
        <v>23014.0</v>
      </c>
      <c r="BC179" s="44">
        <v>9949.0</v>
      </c>
      <c r="BD179" s="44">
        <v>3457.0</v>
      </c>
      <c r="BE179" s="71">
        <v>11886.0</v>
      </c>
      <c r="BF179" s="42">
        <v>561690.0</v>
      </c>
      <c r="BG179" s="44">
        <v>401739.0</v>
      </c>
      <c r="BH179" s="44">
        <v>128156.0</v>
      </c>
      <c r="BI179" s="44">
        <v>15956.0</v>
      </c>
      <c r="BJ179" s="44">
        <v>7455.0</v>
      </c>
      <c r="BK179" s="44">
        <v>2469.0</v>
      </c>
      <c r="BL179" s="71">
        <v>5915.0</v>
      </c>
      <c r="BM179" s="186"/>
      <c r="BN179" s="186"/>
      <c r="BO179" s="44"/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  <c r="BZ179" s="58"/>
      <c r="CA179" s="58"/>
      <c r="CB179" s="58"/>
      <c r="CC179" s="58"/>
      <c r="CD179" s="56"/>
      <c r="CE179" s="56"/>
      <c r="CF179" s="58"/>
      <c r="CG179" s="56"/>
      <c r="CH179" s="58"/>
      <c r="CI179" s="58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</row>
    <row r="180" ht="15.0" customHeight="1">
      <c r="A180" s="176" t="s">
        <v>1574</v>
      </c>
      <c r="B180" s="178" t="s">
        <v>1575</v>
      </c>
      <c r="C180" s="72" t="s">
        <v>143</v>
      </c>
      <c r="D180" s="74" t="s">
        <v>1576</v>
      </c>
      <c r="E180" s="69" t="s">
        <v>1577</v>
      </c>
      <c r="F180" s="71" t="s">
        <v>1578</v>
      </c>
      <c r="G180" s="73">
        <v>1951.0</v>
      </c>
      <c r="H180" s="75" t="s">
        <v>129</v>
      </c>
      <c r="I180" s="73">
        <v>2008.0</v>
      </c>
      <c r="J180" s="78">
        <f t="shared" si="48"/>
        <v>0</v>
      </c>
      <c r="K180" s="89">
        <f t="shared" si="49"/>
        <v>0.7343388531</v>
      </c>
      <c r="L180" s="42" t="str">
        <f t="shared" si="31"/>
        <v>R+</v>
      </c>
      <c r="M180" s="91">
        <f t="shared" si="32"/>
        <v>12.52050394</v>
      </c>
      <c r="N180" s="87">
        <f t="shared" si="6"/>
        <v>0.4018773357</v>
      </c>
      <c r="O180" s="89">
        <f t="shared" si="7"/>
        <v>0.5981226643</v>
      </c>
      <c r="P180" s="44" t="str">
        <f t="shared" si="33"/>
        <v>R+</v>
      </c>
      <c r="Q180" s="91">
        <f t="shared" si="34"/>
        <v>11.77678574</v>
      </c>
      <c r="R180" s="87">
        <f t="shared" si="8"/>
        <v>0.4042412215</v>
      </c>
      <c r="S180" s="89">
        <f t="shared" si="9"/>
        <v>0.5957587785</v>
      </c>
      <c r="T180" s="44" t="str">
        <f t="shared" si="35"/>
        <v>R+</v>
      </c>
      <c r="U180" s="91">
        <f t="shared" si="36"/>
        <v>13.26422214</v>
      </c>
      <c r="V180" s="78">
        <f t="shared" si="50"/>
        <v>0</v>
      </c>
      <c r="W180" s="80">
        <f t="shared" si="51"/>
        <v>1</v>
      </c>
      <c r="X180" s="78">
        <f t="shared" si="12"/>
        <v>0</v>
      </c>
      <c r="Y180" s="80">
        <f t="shared" si="13"/>
        <v>1</v>
      </c>
      <c r="Z180" s="87">
        <f t="shared" si="14"/>
        <v>0.6223202704</v>
      </c>
      <c r="AA180" s="89">
        <f t="shared" si="15"/>
        <v>0.3206727672</v>
      </c>
      <c r="AB180" s="89">
        <f t="shared" si="16"/>
        <v>0.02788842512</v>
      </c>
      <c r="AC180" s="89">
        <f t="shared" si="17"/>
        <v>0.009793245855</v>
      </c>
      <c r="AD180" s="89">
        <f t="shared" si="18"/>
        <v>0.007783062573</v>
      </c>
      <c r="AE180" s="89">
        <f t="shared" si="19"/>
        <v>0.01154222885</v>
      </c>
      <c r="AF180" s="78"/>
      <c r="AG180" s="80"/>
      <c r="AH180" s="21">
        <v>177.0</v>
      </c>
      <c r="AI180" s="128">
        <f t="shared" si="20"/>
        <v>207919</v>
      </c>
      <c r="AJ180" s="182">
        <v>0.0</v>
      </c>
      <c r="AK180" s="182">
        <v>152683.0</v>
      </c>
      <c r="AL180" s="183">
        <v>55236.0</v>
      </c>
      <c r="AM180" s="42">
        <v>0.0</v>
      </c>
      <c r="AN180" s="71">
        <v>187894.0</v>
      </c>
      <c r="AO180" s="42"/>
      <c r="AP180" s="71"/>
      <c r="AQ180" s="109">
        <f t="shared" si="21"/>
        <v>-12.52050394</v>
      </c>
      <c r="AR180" s="198">
        <v>324250.0</v>
      </c>
      <c r="AS180" s="182">
        <v>128612.0</v>
      </c>
      <c r="AT180" s="182">
        <v>191416.0</v>
      </c>
      <c r="AU180" s="132">
        <f t="shared" si="37"/>
        <v>-11.77678574</v>
      </c>
      <c r="AV180" s="128">
        <v>126899.0</v>
      </c>
      <c r="AW180" s="130">
        <v>187020.0</v>
      </c>
      <c r="AX180" s="132">
        <f t="shared" si="38"/>
        <v>-13.26422214</v>
      </c>
      <c r="AY180" s="42">
        <v>755334.0</v>
      </c>
      <c r="AZ180" s="44">
        <v>450181.0</v>
      </c>
      <c r="BA180" s="44">
        <v>255509.0</v>
      </c>
      <c r="BB180" s="44">
        <v>24173.0</v>
      </c>
      <c r="BC180" s="44">
        <v>7098.0</v>
      </c>
      <c r="BD180" s="44">
        <v>6077.0</v>
      </c>
      <c r="BE180" s="71">
        <v>12296.0</v>
      </c>
      <c r="BF180" s="42">
        <v>566615.0</v>
      </c>
      <c r="BG180" s="44">
        <v>352616.0</v>
      </c>
      <c r="BH180" s="44">
        <v>181698.0</v>
      </c>
      <c r="BI180" s="44">
        <v>15802.0</v>
      </c>
      <c r="BJ180" s="44">
        <v>5549.0</v>
      </c>
      <c r="BK180" s="44">
        <v>4410.0</v>
      </c>
      <c r="BL180" s="71">
        <v>6540.0</v>
      </c>
      <c r="BM180" s="186"/>
      <c r="BN180" s="186"/>
      <c r="BO180" s="44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  <c r="BZ180" s="58"/>
      <c r="CA180" s="58"/>
      <c r="CB180" s="58"/>
      <c r="CC180" s="58"/>
      <c r="CD180" s="56"/>
      <c r="CE180" s="56"/>
      <c r="CF180" s="58"/>
      <c r="CG180" s="56"/>
      <c r="CH180" s="58"/>
      <c r="CI180" s="58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</row>
    <row r="181" ht="15.0" customHeight="1">
      <c r="A181" s="139" t="s">
        <v>1579</v>
      </c>
      <c r="B181" s="140" t="s">
        <v>1580</v>
      </c>
      <c r="C181" s="72" t="s">
        <v>1581</v>
      </c>
      <c r="D181" s="74" t="s">
        <v>1582</v>
      </c>
      <c r="E181" s="69" t="s">
        <v>1583</v>
      </c>
      <c r="F181" s="71" t="s">
        <v>1584</v>
      </c>
      <c r="G181" s="73">
        <v>1954.0</v>
      </c>
      <c r="H181" s="75" t="s">
        <v>129</v>
      </c>
      <c r="I181" s="73">
        <v>2014.0</v>
      </c>
      <c r="J181" s="87">
        <f t="shared" si="48"/>
        <v>0.3578154965</v>
      </c>
      <c r="K181" s="89">
        <f t="shared" si="49"/>
        <v>0.6421845035</v>
      </c>
      <c r="L181" s="42" t="str">
        <f t="shared" si="31"/>
        <v>R+</v>
      </c>
      <c r="M181" s="91">
        <f t="shared" si="32"/>
        <v>15.15272643</v>
      </c>
      <c r="N181" s="87">
        <f t="shared" si="6"/>
        <v>0.3816644114</v>
      </c>
      <c r="O181" s="89">
        <f t="shared" si="7"/>
        <v>0.6183355886</v>
      </c>
      <c r="P181" s="44" t="str">
        <f t="shared" si="33"/>
        <v>R+</v>
      </c>
      <c r="Q181" s="91">
        <f t="shared" si="34"/>
        <v>13.79807818</v>
      </c>
      <c r="R181" s="87">
        <f t="shared" si="8"/>
        <v>0.3718096961</v>
      </c>
      <c r="S181" s="89">
        <f t="shared" si="9"/>
        <v>0.6281903039</v>
      </c>
      <c r="T181" s="44" t="str">
        <f t="shared" si="35"/>
        <v>R+</v>
      </c>
      <c r="U181" s="91">
        <f t="shared" si="36"/>
        <v>16.50737468</v>
      </c>
      <c r="V181" s="87">
        <f t="shared" si="50"/>
        <v>0.3578154965</v>
      </c>
      <c r="W181" s="124">
        <f t="shared" si="51"/>
        <v>0.6421845035</v>
      </c>
      <c r="X181" s="78">
        <f t="shared" si="12"/>
        <v>0</v>
      </c>
      <c r="Y181" s="80">
        <f t="shared" si="13"/>
        <v>1</v>
      </c>
      <c r="Z181" s="87">
        <f t="shared" si="14"/>
        <v>0.6303555978</v>
      </c>
      <c r="AA181" s="89">
        <f t="shared" si="15"/>
        <v>0.331825463</v>
      </c>
      <c r="AB181" s="89">
        <f t="shared" si="16"/>
        <v>0.01873236682</v>
      </c>
      <c r="AC181" s="89">
        <f t="shared" si="17"/>
        <v>0.006916701764</v>
      </c>
      <c r="AD181" s="89">
        <f t="shared" si="18"/>
        <v>0.004100678982</v>
      </c>
      <c r="AE181" s="89">
        <f t="shared" si="19"/>
        <v>0.008069191689</v>
      </c>
      <c r="AF181" s="78"/>
      <c r="AG181" s="80"/>
      <c r="AH181" s="21">
        <v>178.0</v>
      </c>
      <c r="AI181" s="128">
        <f t="shared" si="20"/>
        <v>209622</v>
      </c>
      <c r="AJ181" s="182">
        <v>75006.0</v>
      </c>
      <c r="AK181" s="182">
        <v>134616.0</v>
      </c>
      <c r="AL181" s="183">
        <v>0.0</v>
      </c>
      <c r="AM181" s="42">
        <v>0.0</v>
      </c>
      <c r="AN181" s="71">
        <v>202536.0</v>
      </c>
      <c r="AO181" s="42"/>
      <c r="AP181" s="71"/>
      <c r="AQ181" s="109">
        <f t="shared" si="21"/>
        <v>-15.15272643</v>
      </c>
      <c r="AR181" s="198">
        <v>329531.0</v>
      </c>
      <c r="AS181" s="182">
        <v>124102.0</v>
      </c>
      <c r="AT181" s="182">
        <v>201058.0</v>
      </c>
      <c r="AU181" s="132">
        <f t="shared" si="37"/>
        <v>-13.79807818</v>
      </c>
      <c r="AV181" s="128">
        <v>124119.0</v>
      </c>
      <c r="AW181" s="130">
        <v>209705.0</v>
      </c>
      <c r="AX181" s="132">
        <f t="shared" si="38"/>
        <v>-16.50737468</v>
      </c>
      <c r="AY181" s="42">
        <v>755317.0</v>
      </c>
      <c r="AZ181" s="44">
        <v>458328.0</v>
      </c>
      <c r="BA181" s="44">
        <v>265012.0</v>
      </c>
      <c r="BB181" s="44">
        <v>15313.0</v>
      </c>
      <c r="BC181" s="44">
        <v>5074.0</v>
      </c>
      <c r="BD181" s="44">
        <v>3155.0</v>
      </c>
      <c r="BE181" s="71">
        <v>8435.0</v>
      </c>
      <c r="BF181" s="42">
        <v>567467.0</v>
      </c>
      <c r="BG181" s="44">
        <v>357706.0</v>
      </c>
      <c r="BH181" s="44">
        <v>188300.0</v>
      </c>
      <c r="BI181" s="44">
        <v>10630.0</v>
      </c>
      <c r="BJ181" s="44">
        <v>3925.0</v>
      </c>
      <c r="BK181" s="44">
        <v>2327.0</v>
      </c>
      <c r="BL181" s="71">
        <v>4579.0</v>
      </c>
      <c r="BM181" s="186"/>
      <c r="BN181" s="186"/>
      <c r="BO181" s="44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6"/>
      <c r="CE181" s="56"/>
      <c r="CF181" s="58"/>
      <c r="CG181" s="56"/>
      <c r="CH181" s="58"/>
      <c r="CI181" s="58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</row>
    <row r="182" ht="15.0" customHeight="1">
      <c r="A182" s="176" t="s">
        <v>1585</v>
      </c>
      <c r="B182" s="178" t="s">
        <v>1586</v>
      </c>
      <c r="C182" s="72" t="s">
        <v>1587</v>
      </c>
      <c r="D182" s="74" t="s">
        <v>1320</v>
      </c>
      <c r="E182" s="69" t="s">
        <v>1588</v>
      </c>
      <c r="F182" s="71" t="s">
        <v>1589</v>
      </c>
      <c r="G182" s="73"/>
      <c r="H182" s="75" t="s">
        <v>110</v>
      </c>
      <c r="I182" s="73">
        <v>2014.0</v>
      </c>
      <c r="J182" s="87">
        <f t="shared" si="48"/>
        <v>0.3757163998</v>
      </c>
      <c r="K182" s="89">
        <f t="shared" si="49"/>
        <v>0.6242836002</v>
      </c>
      <c r="L182" s="42" t="str">
        <f t="shared" si="31"/>
        <v>R+</v>
      </c>
      <c r="M182" s="91">
        <f t="shared" si="32"/>
        <v>20.83405267</v>
      </c>
      <c r="N182" s="87">
        <f t="shared" si="6"/>
        <v>0.3257647281</v>
      </c>
      <c r="O182" s="89">
        <f t="shared" si="7"/>
        <v>0.6742352719</v>
      </c>
      <c r="P182" s="44" t="str">
        <f t="shared" si="33"/>
        <v>R+</v>
      </c>
      <c r="Q182" s="91">
        <f t="shared" si="34"/>
        <v>19.38804651</v>
      </c>
      <c r="R182" s="87">
        <f t="shared" si="8"/>
        <v>0.3140828547</v>
      </c>
      <c r="S182" s="89">
        <f t="shared" si="9"/>
        <v>0.6859171453</v>
      </c>
      <c r="T182" s="44" t="str">
        <f t="shared" si="35"/>
        <v>R+</v>
      </c>
      <c r="U182" s="91">
        <f t="shared" si="36"/>
        <v>22.28005882</v>
      </c>
      <c r="V182" s="87">
        <f t="shared" si="50"/>
        <v>0.3757163998</v>
      </c>
      <c r="W182" s="124">
        <f t="shared" si="51"/>
        <v>0.6242836002</v>
      </c>
      <c r="X182" s="78">
        <f t="shared" si="12"/>
        <v>0</v>
      </c>
      <c r="Y182" s="80">
        <f t="shared" si="13"/>
        <v>1</v>
      </c>
      <c r="Z182" s="87">
        <f t="shared" si="14"/>
        <v>0.7191686163</v>
      </c>
      <c r="AA182" s="89">
        <f t="shared" si="15"/>
        <v>0.2112693842</v>
      </c>
      <c r="AB182" s="89">
        <f t="shared" si="16"/>
        <v>0.03647431873</v>
      </c>
      <c r="AC182" s="89">
        <f t="shared" si="17"/>
        <v>0.02016373719</v>
      </c>
      <c r="AD182" s="89">
        <f t="shared" si="18"/>
        <v>0.004158321378</v>
      </c>
      <c r="AE182" s="89">
        <f t="shared" si="19"/>
        <v>0.008765622205</v>
      </c>
      <c r="AF182" s="78"/>
      <c r="AG182" s="80"/>
      <c r="AH182" s="21">
        <v>179.0</v>
      </c>
      <c r="AI182" s="128">
        <f t="shared" si="20"/>
        <v>222990</v>
      </c>
      <c r="AJ182" s="182">
        <v>83781.0</v>
      </c>
      <c r="AK182" s="182">
        <v>139209.0</v>
      </c>
      <c r="AL182" s="183">
        <v>0.0</v>
      </c>
      <c r="AM182" s="42">
        <v>0.0</v>
      </c>
      <c r="AN182" s="71">
        <v>243553.0</v>
      </c>
      <c r="AO182" s="42"/>
      <c r="AP182" s="71"/>
      <c r="AQ182" s="109">
        <f t="shared" si="21"/>
        <v>-20.83405267</v>
      </c>
      <c r="AR182" s="198">
        <v>345482.0</v>
      </c>
      <c r="AS182" s="182">
        <v>110416.0</v>
      </c>
      <c r="AT182" s="182">
        <v>228528.0</v>
      </c>
      <c r="AU182" s="132">
        <f t="shared" si="37"/>
        <v>-19.38804651</v>
      </c>
      <c r="AV182" s="128">
        <v>103071.0</v>
      </c>
      <c r="AW182" s="130">
        <v>225094.0</v>
      </c>
      <c r="AX182" s="132">
        <f t="shared" si="38"/>
        <v>-22.28005882</v>
      </c>
      <c r="AY182" s="42">
        <v>756103.0</v>
      </c>
      <c r="AZ182" s="44">
        <v>525673.0</v>
      </c>
      <c r="BA182" s="44">
        <v>173276.0</v>
      </c>
      <c r="BB182" s="44">
        <v>29563.0</v>
      </c>
      <c r="BC182" s="44">
        <v>14915.0</v>
      </c>
      <c r="BD182" s="44">
        <v>3401.0</v>
      </c>
      <c r="BE182" s="71">
        <v>9275.0</v>
      </c>
      <c r="BF182" s="42">
        <v>570182.0</v>
      </c>
      <c r="BG182" s="44">
        <v>410057.0</v>
      </c>
      <c r="BH182" s="44">
        <v>120462.0</v>
      </c>
      <c r="BI182" s="44">
        <v>20797.0</v>
      </c>
      <c r="BJ182" s="44">
        <v>11497.0</v>
      </c>
      <c r="BK182" s="44">
        <v>2371.0</v>
      </c>
      <c r="BL182" s="71">
        <v>4998.0</v>
      </c>
      <c r="BM182" s="186"/>
      <c r="BN182" s="186"/>
      <c r="BO182" s="44"/>
      <c r="BP182" s="58"/>
      <c r="BQ182" s="58"/>
      <c r="BR182" s="58"/>
      <c r="BS182" s="58"/>
      <c r="BT182" s="58"/>
      <c r="BU182" s="58"/>
      <c r="BV182" s="58"/>
      <c r="BW182" s="58"/>
      <c r="BX182" s="58"/>
      <c r="BY182" s="58"/>
      <c r="BZ182" s="58"/>
      <c r="CA182" s="58"/>
      <c r="CB182" s="58"/>
      <c r="CC182" s="58"/>
      <c r="CD182" s="56"/>
      <c r="CE182" s="56"/>
      <c r="CF182" s="58"/>
      <c r="CG182" s="56"/>
      <c r="CH182" s="58"/>
      <c r="CI182" s="58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</row>
    <row r="183" ht="15.0" customHeight="1">
      <c r="A183" s="139" t="s">
        <v>1590</v>
      </c>
      <c r="B183" s="140" t="s">
        <v>1591</v>
      </c>
      <c r="C183" s="65" t="s">
        <v>1592</v>
      </c>
      <c r="D183" s="67" t="s">
        <v>1593</v>
      </c>
      <c r="E183" s="69" t="s">
        <v>1594</v>
      </c>
      <c r="F183" s="71" t="s">
        <v>1595</v>
      </c>
      <c r="G183" s="73">
        <v>1955.0</v>
      </c>
      <c r="H183" s="75" t="s">
        <v>192</v>
      </c>
      <c r="I183" s="73">
        <v>2008.0</v>
      </c>
      <c r="J183" s="87">
        <f t="shared" si="48"/>
        <v>0.6043224624</v>
      </c>
      <c r="K183" s="89">
        <f t="shared" si="49"/>
        <v>0.306738794</v>
      </c>
      <c r="L183" s="42" t="str">
        <f t="shared" si="31"/>
        <v>D+</v>
      </c>
      <c r="M183" s="180">
        <f t="shared" si="32"/>
        <v>8.549342861</v>
      </c>
      <c r="N183" s="87">
        <f t="shared" si="6"/>
        <v>0.6094111927</v>
      </c>
      <c r="O183" s="89">
        <f t="shared" si="7"/>
        <v>0.3905888073</v>
      </c>
      <c r="P183" s="44" t="str">
        <f t="shared" si="33"/>
        <v>D+</v>
      </c>
      <c r="Q183" s="180">
        <f t="shared" si="34"/>
        <v>8.976599952</v>
      </c>
      <c r="R183" s="87">
        <f t="shared" si="8"/>
        <v>0.6181043006</v>
      </c>
      <c r="S183" s="89">
        <f t="shared" si="9"/>
        <v>0.3818956994</v>
      </c>
      <c r="T183" s="44" t="str">
        <f t="shared" si="35"/>
        <v>D+</v>
      </c>
      <c r="U183" s="180">
        <f t="shared" si="36"/>
        <v>8.122085771</v>
      </c>
      <c r="V183" s="87">
        <f t="shared" si="50"/>
        <v>0.6633170472</v>
      </c>
      <c r="W183" s="124">
        <f t="shared" si="51"/>
        <v>0.3366829528</v>
      </c>
      <c r="X183" s="87">
        <f t="shared" si="12"/>
        <v>0.6479195621</v>
      </c>
      <c r="Y183" s="124">
        <f t="shared" si="13"/>
        <v>0.3520804379</v>
      </c>
      <c r="Z183" s="87">
        <f t="shared" si="14"/>
        <v>0.9513716374</v>
      </c>
      <c r="AA183" s="89">
        <f t="shared" si="15"/>
        <v>0.01024644651</v>
      </c>
      <c r="AB183" s="89">
        <f t="shared" si="16"/>
        <v>0.01166138676</v>
      </c>
      <c r="AC183" s="89">
        <f t="shared" si="17"/>
        <v>0.01285221566</v>
      </c>
      <c r="AD183" s="89">
        <f t="shared" si="18"/>
        <v>0.003175543755</v>
      </c>
      <c r="AE183" s="89">
        <f t="shared" si="19"/>
        <v>0.01069276994</v>
      </c>
      <c r="AF183" s="87"/>
      <c r="AG183" s="124"/>
      <c r="AH183" s="21">
        <v>180.0</v>
      </c>
      <c r="AI183" s="128">
        <f t="shared" si="20"/>
        <v>308898</v>
      </c>
      <c r="AJ183" s="182">
        <v>186674.0</v>
      </c>
      <c r="AK183" s="182">
        <v>94751.0</v>
      </c>
      <c r="AL183" s="183">
        <v>27473.0</v>
      </c>
      <c r="AM183" s="128">
        <v>236363.0</v>
      </c>
      <c r="AN183" s="138">
        <v>128440.0</v>
      </c>
      <c r="AO183" s="128"/>
      <c r="AP183" s="138"/>
      <c r="AQ183" s="109">
        <f t="shared" si="21"/>
        <v>8.549342861</v>
      </c>
      <c r="AR183" s="198">
        <v>374522.0</v>
      </c>
      <c r="AS183" s="182">
        <v>223103.0</v>
      </c>
      <c r="AT183" s="182">
        <v>142993.0</v>
      </c>
      <c r="AU183" s="132">
        <f t="shared" si="37"/>
        <v>8.976599952</v>
      </c>
      <c r="AV183" s="128">
        <v>226309.0</v>
      </c>
      <c r="AW183" s="130">
        <v>139825.0</v>
      </c>
      <c r="AX183" s="132">
        <f t="shared" si="38"/>
        <v>8.122085771</v>
      </c>
      <c r="AY183" s="42">
        <v>664180.0</v>
      </c>
      <c r="AZ183" s="44">
        <v>624117.0</v>
      </c>
      <c r="BA183" s="44">
        <v>8632.0</v>
      </c>
      <c r="BB183" s="44">
        <v>9676.0</v>
      </c>
      <c r="BC183" s="44">
        <v>9288.0</v>
      </c>
      <c r="BD183" s="44">
        <v>2108.0</v>
      </c>
      <c r="BE183" s="71">
        <v>10359.0</v>
      </c>
      <c r="BF183" s="42">
        <v>526524.0</v>
      </c>
      <c r="BG183" s="44">
        <v>500920.0</v>
      </c>
      <c r="BH183" s="44">
        <v>5395.0</v>
      </c>
      <c r="BI183" s="44">
        <v>6140.0</v>
      </c>
      <c r="BJ183" s="44">
        <v>6767.0</v>
      </c>
      <c r="BK183" s="44">
        <v>1672.0</v>
      </c>
      <c r="BL183" s="71">
        <v>5630.0</v>
      </c>
      <c r="BM183" s="186"/>
      <c r="BN183" s="186"/>
      <c r="BO183" s="44"/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  <c r="BZ183" s="58"/>
      <c r="CA183" s="58"/>
      <c r="CB183" s="58"/>
      <c r="CC183" s="58"/>
      <c r="CD183" s="56"/>
      <c r="CE183" s="56"/>
      <c r="CF183" s="58"/>
      <c r="CG183" s="56"/>
      <c r="CH183" s="58"/>
      <c r="CI183" s="58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</row>
    <row r="184" ht="15.0" customHeight="1">
      <c r="A184" s="176" t="s">
        <v>1596</v>
      </c>
      <c r="B184" s="178" t="s">
        <v>1597</v>
      </c>
      <c r="C184" s="72" t="s">
        <v>490</v>
      </c>
      <c r="D184" s="74" t="s">
        <v>1598</v>
      </c>
      <c r="E184" s="69" t="s">
        <v>1599</v>
      </c>
      <c r="F184" s="71" t="s">
        <v>1600</v>
      </c>
      <c r="G184" s="73">
        <v>1953.0</v>
      </c>
      <c r="H184" s="75" t="s">
        <v>110</v>
      </c>
      <c r="I184" s="73">
        <v>2014.0</v>
      </c>
      <c r="J184" s="87">
        <f t="shared" si="48"/>
        <v>0.418269112</v>
      </c>
      <c r="K184" s="89">
        <f t="shared" si="49"/>
        <v>0.4703093416</v>
      </c>
      <c r="L184" s="42" t="str">
        <f t="shared" si="31"/>
        <v>D+</v>
      </c>
      <c r="M184" s="180">
        <f t="shared" si="32"/>
        <v>2.241617129</v>
      </c>
      <c r="N184" s="87">
        <f t="shared" si="6"/>
        <v>0.5441545593</v>
      </c>
      <c r="O184" s="89">
        <f t="shared" si="7"/>
        <v>0.4558454407</v>
      </c>
      <c r="P184" s="44" t="str">
        <f t="shared" si="33"/>
        <v>D+</v>
      </c>
      <c r="Q184" s="180">
        <f t="shared" si="34"/>
        <v>2.450936611</v>
      </c>
      <c r="R184" s="87">
        <f t="shared" si="8"/>
        <v>0.5572064194</v>
      </c>
      <c r="S184" s="89">
        <f t="shared" si="9"/>
        <v>0.4427935806</v>
      </c>
      <c r="T184" s="44" t="str">
        <f t="shared" si="35"/>
        <v>D+</v>
      </c>
      <c r="U184" s="180">
        <f t="shared" si="36"/>
        <v>2.032297647</v>
      </c>
      <c r="V184" s="87">
        <f t="shared" si="50"/>
        <v>0.4707171441</v>
      </c>
      <c r="W184" s="124">
        <f t="shared" si="51"/>
        <v>0.5292828559</v>
      </c>
      <c r="X184" s="87">
        <f t="shared" si="12"/>
        <v>0.5819366683</v>
      </c>
      <c r="Y184" s="124">
        <f t="shared" si="13"/>
        <v>0.4180633317</v>
      </c>
      <c r="Z184" s="87">
        <f t="shared" si="14"/>
        <v>0.9597935916</v>
      </c>
      <c r="AA184" s="89">
        <f t="shared" si="15"/>
        <v>0.006901142415</v>
      </c>
      <c r="AB184" s="89">
        <f t="shared" si="16"/>
        <v>0.008315886092</v>
      </c>
      <c r="AC184" s="89">
        <f t="shared" si="17"/>
        <v>0.006165323988</v>
      </c>
      <c r="AD184" s="89">
        <f t="shared" si="18"/>
        <v>0.008357607756</v>
      </c>
      <c r="AE184" s="89">
        <f t="shared" si="19"/>
        <v>0.0104664482</v>
      </c>
      <c r="AF184" s="87"/>
      <c r="AG184" s="124"/>
      <c r="AH184" s="21">
        <v>181.0</v>
      </c>
      <c r="AI184" s="128">
        <f t="shared" si="20"/>
        <v>283473</v>
      </c>
      <c r="AJ184" s="182">
        <v>118568.0</v>
      </c>
      <c r="AK184" s="182">
        <v>133320.0</v>
      </c>
      <c r="AL184" s="183">
        <v>31585.0</v>
      </c>
      <c r="AM184" s="128">
        <v>191456.0</v>
      </c>
      <c r="AN184" s="138">
        <v>137542.0</v>
      </c>
      <c r="AO184" s="128"/>
      <c r="AP184" s="138"/>
      <c r="AQ184" s="109">
        <f t="shared" si="21"/>
        <v>2.241617129</v>
      </c>
      <c r="AR184" s="198">
        <v>336531.0</v>
      </c>
      <c r="AS184" s="182">
        <v>178203.0</v>
      </c>
      <c r="AT184" s="182">
        <v>149283.0</v>
      </c>
      <c r="AU184" s="132">
        <f t="shared" si="37"/>
        <v>2.450936611</v>
      </c>
      <c r="AV184" s="128">
        <v>195614.0</v>
      </c>
      <c r="AW184" s="130">
        <v>155448.0</v>
      </c>
      <c r="AX184" s="132">
        <f t="shared" si="38"/>
        <v>2.032297647</v>
      </c>
      <c r="AY184" s="42">
        <v>664181.0</v>
      </c>
      <c r="AZ184" s="44">
        <v>630180.0</v>
      </c>
      <c r="BA184" s="44">
        <v>6522.0</v>
      </c>
      <c r="BB184" s="44">
        <v>7259.0</v>
      </c>
      <c r="BC184" s="44">
        <v>4467.0</v>
      </c>
      <c r="BD184" s="44">
        <v>6102.0</v>
      </c>
      <c r="BE184" s="71">
        <v>9651.0</v>
      </c>
      <c r="BF184" s="42">
        <v>527304.0</v>
      </c>
      <c r="BG184" s="44">
        <v>506103.0</v>
      </c>
      <c r="BH184" s="44">
        <v>3639.0</v>
      </c>
      <c r="BI184" s="44">
        <v>4385.0</v>
      </c>
      <c r="BJ184" s="44">
        <v>3251.0</v>
      </c>
      <c r="BK184" s="44">
        <v>4407.0</v>
      </c>
      <c r="BL184" s="71">
        <v>5519.0</v>
      </c>
      <c r="BM184" s="186"/>
      <c r="BN184" s="186"/>
      <c r="BO184" s="44"/>
      <c r="BP184" s="58"/>
      <c r="BQ184" s="58"/>
      <c r="BR184" s="58"/>
      <c r="BS184" s="58"/>
      <c r="BT184" s="58"/>
      <c r="BU184" s="58"/>
      <c r="BV184" s="58"/>
      <c r="BW184" s="58"/>
      <c r="BX184" s="58"/>
      <c r="BY184" s="58"/>
      <c r="BZ184" s="58"/>
      <c r="CA184" s="58"/>
      <c r="CB184" s="58"/>
      <c r="CC184" s="58"/>
      <c r="CD184" s="56"/>
      <c r="CE184" s="56"/>
      <c r="CF184" s="58"/>
      <c r="CG184" s="56"/>
      <c r="CH184" s="58"/>
      <c r="CI184" s="58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</row>
    <row r="185" ht="15.0" customHeight="1">
      <c r="A185" s="139" t="s">
        <v>1601</v>
      </c>
      <c r="B185" s="140" t="s">
        <v>1602</v>
      </c>
      <c r="C185" s="72" t="s">
        <v>1553</v>
      </c>
      <c r="D185" s="74" t="s">
        <v>1603</v>
      </c>
      <c r="E185" s="69" t="s">
        <v>1604</v>
      </c>
      <c r="F185" s="71" t="s">
        <v>1605</v>
      </c>
      <c r="G185" s="73">
        <v>1957.0</v>
      </c>
      <c r="H185" s="75" t="s">
        <v>110</v>
      </c>
      <c r="I185" s="73">
        <v>2010.0</v>
      </c>
      <c r="J185" s="87">
        <f t="shared" si="48"/>
        <v>0.2948789624</v>
      </c>
      <c r="K185" s="89">
        <f t="shared" si="49"/>
        <v>0.7041905933</v>
      </c>
      <c r="L185" s="42" t="str">
        <f t="shared" si="31"/>
        <v>R+</v>
      </c>
      <c r="M185" s="91">
        <f t="shared" si="32"/>
        <v>13.97623112</v>
      </c>
      <c r="N185" s="87">
        <f t="shared" si="6"/>
        <v>0.3852374825</v>
      </c>
      <c r="O185" s="89">
        <f t="shared" si="7"/>
        <v>0.6147625175</v>
      </c>
      <c r="P185" s="44" t="str">
        <f t="shared" si="33"/>
        <v>R+</v>
      </c>
      <c r="Q185" s="91">
        <f t="shared" si="34"/>
        <v>13.44077107</v>
      </c>
      <c r="R185" s="87">
        <f t="shared" si="8"/>
        <v>0.3917665311</v>
      </c>
      <c r="S185" s="89">
        <f t="shared" si="9"/>
        <v>0.6082334689</v>
      </c>
      <c r="T185" s="44" t="str">
        <f t="shared" si="35"/>
        <v>R+</v>
      </c>
      <c r="U185" s="91">
        <f t="shared" si="36"/>
        <v>14.51169118</v>
      </c>
      <c r="V185" s="87">
        <f t="shared" si="50"/>
        <v>0.2951535863</v>
      </c>
      <c r="W185" s="124">
        <f t="shared" si="51"/>
        <v>0.7048464137</v>
      </c>
      <c r="X185" s="87">
        <f t="shared" si="12"/>
        <v>0.302303463</v>
      </c>
      <c r="Y185" s="124">
        <f t="shared" si="13"/>
        <v>0.697696537</v>
      </c>
      <c r="Z185" s="87">
        <f t="shared" si="14"/>
        <v>0.8323953324</v>
      </c>
      <c r="AA185" s="89">
        <f t="shared" si="15"/>
        <v>0.1106763304</v>
      </c>
      <c r="AB185" s="89">
        <f t="shared" si="16"/>
        <v>0.02759231258</v>
      </c>
      <c r="AC185" s="89">
        <f t="shared" si="17"/>
        <v>0.0175466636</v>
      </c>
      <c r="AD185" s="89">
        <f t="shared" si="18"/>
        <v>0.002106461611</v>
      </c>
      <c r="AE185" s="89">
        <f t="shared" si="19"/>
        <v>0.009682899411</v>
      </c>
      <c r="AF185" s="87"/>
      <c r="AG185" s="124"/>
      <c r="AH185" s="21">
        <v>182.0</v>
      </c>
      <c r="AI185" s="128">
        <f t="shared" si="20"/>
        <v>250418</v>
      </c>
      <c r="AJ185" s="182">
        <v>73843.0</v>
      </c>
      <c r="AK185" s="182">
        <v>176342.0</v>
      </c>
      <c r="AL185" s="197">
        <v>233.0</v>
      </c>
      <c r="AM185" s="42">
        <v>92812.0</v>
      </c>
      <c r="AN185" s="71">
        <v>214204.0</v>
      </c>
      <c r="AO185" s="42"/>
      <c r="AP185" s="71"/>
      <c r="AQ185" s="109">
        <f t="shared" si="21"/>
        <v>-13.97623112</v>
      </c>
      <c r="AR185" s="198">
        <v>353389.0</v>
      </c>
      <c r="AS185" s="182">
        <v>133521.0</v>
      </c>
      <c r="AT185" s="182">
        <v>213073.0</v>
      </c>
      <c r="AU185" s="132">
        <f t="shared" si="37"/>
        <v>-13.44077107</v>
      </c>
      <c r="AV185" s="128">
        <v>134591.0</v>
      </c>
      <c r="AW185" s="130">
        <v>208958.0</v>
      </c>
      <c r="AX185" s="132">
        <f t="shared" si="38"/>
        <v>-14.51169118</v>
      </c>
      <c r="AY185" s="42">
        <v>721003.0</v>
      </c>
      <c r="AZ185" s="44">
        <v>587883.0</v>
      </c>
      <c r="BA185" s="44">
        <v>82279.0</v>
      </c>
      <c r="BB185" s="44">
        <v>23789.0</v>
      </c>
      <c r="BC185" s="44">
        <v>13367.0</v>
      </c>
      <c r="BD185" s="44">
        <v>1484.0</v>
      </c>
      <c r="BE185" s="71">
        <v>12201.0</v>
      </c>
      <c r="BF185" s="42">
        <v>556858.0</v>
      </c>
      <c r="BG185" s="44">
        <v>463526.0</v>
      </c>
      <c r="BH185" s="44">
        <v>61631.0</v>
      </c>
      <c r="BI185" s="44">
        <v>15365.0</v>
      </c>
      <c r="BJ185" s="44">
        <v>9771.0</v>
      </c>
      <c r="BK185" s="44">
        <v>1173.0</v>
      </c>
      <c r="BL185" s="71">
        <v>5392.0</v>
      </c>
      <c r="BM185" s="186"/>
      <c r="BN185" s="186"/>
      <c r="BO185" s="44"/>
      <c r="BP185" s="58"/>
      <c r="BQ185" s="58"/>
      <c r="BR185" s="58"/>
      <c r="BS185" s="58"/>
      <c r="BT185" s="58"/>
      <c r="BU185" s="58"/>
      <c r="BV185" s="58"/>
      <c r="BW185" s="58"/>
      <c r="BX185" s="58"/>
      <c r="BY185" s="58"/>
      <c r="BZ185" s="58"/>
      <c r="CA185" s="58"/>
      <c r="CB185" s="58"/>
      <c r="CC185" s="58"/>
      <c r="CD185" s="56"/>
      <c r="CE185" s="56"/>
      <c r="CF185" s="58"/>
      <c r="CG185" s="56"/>
      <c r="CH185" s="58"/>
      <c r="CI185" s="58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</row>
    <row r="186" ht="15.0" customHeight="1">
      <c r="A186" s="176" t="s">
        <v>1606</v>
      </c>
      <c r="B186" s="178" t="s">
        <v>1607</v>
      </c>
      <c r="C186" s="65" t="s">
        <v>1608</v>
      </c>
      <c r="D186" s="67" t="s">
        <v>1609</v>
      </c>
      <c r="E186" s="69" t="s">
        <v>1610</v>
      </c>
      <c r="F186" s="71" t="s">
        <v>1611</v>
      </c>
      <c r="G186" s="73">
        <v>1946.0</v>
      </c>
      <c r="H186" s="75" t="s">
        <v>81</v>
      </c>
      <c r="I186" s="73">
        <v>2002.0</v>
      </c>
      <c r="J186" s="87">
        <f t="shared" si="48"/>
        <v>0.6132393534</v>
      </c>
      <c r="K186" s="89">
        <f t="shared" si="49"/>
        <v>0.3585921346</v>
      </c>
      <c r="L186" s="42" t="str">
        <f t="shared" si="31"/>
        <v>D+</v>
      </c>
      <c r="M186" s="180">
        <f t="shared" si="32"/>
        <v>10.13723634</v>
      </c>
      <c r="N186" s="87">
        <f t="shared" si="6"/>
        <v>0.6415928769</v>
      </c>
      <c r="O186" s="89">
        <f t="shared" si="7"/>
        <v>0.3584071231</v>
      </c>
      <c r="P186" s="44" t="str">
        <f t="shared" si="33"/>
        <v>D+</v>
      </c>
      <c r="Q186" s="180">
        <f t="shared" si="34"/>
        <v>12.19476837</v>
      </c>
      <c r="R186" s="87">
        <f t="shared" si="8"/>
        <v>0.6176804861</v>
      </c>
      <c r="S186" s="89">
        <f t="shared" si="9"/>
        <v>0.3823195139</v>
      </c>
      <c r="T186" s="44" t="str">
        <f t="shared" si="35"/>
        <v>D+</v>
      </c>
      <c r="U186" s="180">
        <f t="shared" si="36"/>
        <v>8.079704317</v>
      </c>
      <c r="V186" s="87">
        <f t="shared" si="50"/>
        <v>0.6310140811</v>
      </c>
      <c r="W186" s="124">
        <f t="shared" si="51"/>
        <v>0.3689859189</v>
      </c>
      <c r="X186" s="87">
        <f t="shared" si="12"/>
        <v>0.6782523003</v>
      </c>
      <c r="Y186" s="124">
        <f t="shared" si="13"/>
        <v>0.3217476997</v>
      </c>
      <c r="Z186" s="87">
        <f t="shared" si="14"/>
        <v>0.5882261705</v>
      </c>
      <c r="AA186" s="89">
        <f t="shared" si="15"/>
        <v>0.2986739753</v>
      </c>
      <c r="AB186" s="89">
        <f t="shared" si="16"/>
        <v>0.04699021402</v>
      </c>
      <c r="AC186" s="89">
        <f t="shared" si="17"/>
        <v>0.0458041454</v>
      </c>
      <c r="AD186" s="89">
        <f t="shared" si="18"/>
        <v>0.003310043812</v>
      </c>
      <c r="AE186" s="89">
        <f t="shared" si="19"/>
        <v>0.01699545097</v>
      </c>
      <c r="AF186" s="87"/>
      <c r="AG186" s="124"/>
      <c r="AH186" s="21">
        <v>183.0</v>
      </c>
      <c r="AI186" s="128">
        <f t="shared" si="20"/>
        <v>196354</v>
      </c>
      <c r="AJ186" s="182">
        <v>120412.0</v>
      </c>
      <c r="AK186" s="182">
        <v>70411.0</v>
      </c>
      <c r="AL186" s="183">
        <v>5531.0</v>
      </c>
      <c r="AM186" s="42">
        <v>194088.0</v>
      </c>
      <c r="AN186" s="71">
        <v>92071.0</v>
      </c>
      <c r="AO186" s="42"/>
      <c r="AP186" s="71"/>
      <c r="AQ186" s="109">
        <f t="shared" si="21"/>
        <v>10.13723634</v>
      </c>
      <c r="AR186" s="198">
        <v>311584.0</v>
      </c>
      <c r="AS186" s="182">
        <v>195997.0</v>
      </c>
      <c r="AT186" s="182">
        <v>109488.0</v>
      </c>
      <c r="AU186" s="132">
        <f t="shared" si="37"/>
        <v>12.19476837</v>
      </c>
      <c r="AV186" s="128">
        <v>185327.0</v>
      </c>
      <c r="AW186" s="130">
        <v>114710.0</v>
      </c>
      <c r="AX186" s="132">
        <f t="shared" si="38"/>
        <v>8.079704317</v>
      </c>
      <c r="AY186" s="42">
        <v>717779.0</v>
      </c>
      <c r="AZ186" s="44">
        <v>393132.0</v>
      </c>
      <c r="BA186" s="44">
        <v>230704.0</v>
      </c>
      <c r="BB186" s="44">
        <v>39026.0</v>
      </c>
      <c r="BC186" s="44">
        <v>32899.0</v>
      </c>
      <c r="BD186" s="44">
        <v>2355.0</v>
      </c>
      <c r="BE186" s="71">
        <v>19663.0</v>
      </c>
      <c r="BF186" s="42">
        <v>548029.0</v>
      </c>
      <c r="BG186" s="44">
        <v>322365.0</v>
      </c>
      <c r="BH186" s="44">
        <v>163682.0</v>
      </c>
      <c r="BI186" s="44">
        <v>25752.0</v>
      </c>
      <c r="BJ186" s="44">
        <v>25102.0</v>
      </c>
      <c r="BK186" s="44">
        <v>1814.0</v>
      </c>
      <c r="BL186" s="71">
        <v>9314.0</v>
      </c>
      <c r="BM186" s="186"/>
      <c r="BN186" s="186"/>
      <c r="BO186" s="44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6"/>
      <c r="CE186" s="56"/>
      <c r="CF186" s="58"/>
      <c r="CG186" s="56"/>
      <c r="CH186" s="58"/>
      <c r="CI186" s="58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</row>
    <row r="187" ht="15.0" customHeight="1">
      <c r="A187" s="139" t="s">
        <v>1612</v>
      </c>
      <c r="B187" s="140" t="s">
        <v>1613</v>
      </c>
      <c r="C187" s="65" t="s">
        <v>143</v>
      </c>
      <c r="D187" s="67" t="s">
        <v>1614</v>
      </c>
      <c r="E187" s="69" t="s">
        <v>1615</v>
      </c>
      <c r="F187" s="71" t="s">
        <v>1616</v>
      </c>
      <c r="G187" s="73">
        <v>1962.0</v>
      </c>
      <c r="H187" s="75" t="s">
        <v>1009</v>
      </c>
      <c r="I187" s="73">
        <v>2006.0</v>
      </c>
      <c r="J187" s="87">
        <f t="shared" si="48"/>
        <v>0.5954914655</v>
      </c>
      <c r="K187" s="89">
        <f t="shared" si="49"/>
        <v>0.4030127902</v>
      </c>
      <c r="L187" s="42" t="str">
        <f t="shared" si="31"/>
        <v>D+</v>
      </c>
      <c r="M187" s="180">
        <f t="shared" si="32"/>
        <v>8.801662104</v>
      </c>
      <c r="N187" s="87">
        <f t="shared" si="6"/>
        <v>0.6198126932</v>
      </c>
      <c r="O187" s="89">
        <f t="shared" si="7"/>
        <v>0.3801873068</v>
      </c>
      <c r="P187" s="44" t="str">
        <f t="shared" si="33"/>
        <v>D+</v>
      </c>
      <c r="Q187" s="180">
        <f t="shared" si="34"/>
        <v>10.01675</v>
      </c>
      <c r="R187" s="87">
        <f t="shared" si="8"/>
        <v>0.6127491849</v>
      </c>
      <c r="S187" s="89">
        <f t="shared" si="9"/>
        <v>0.3872508151</v>
      </c>
      <c r="T187" s="44" t="str">
        <f t="shared" si="35"/>
        <v>D+</v>
      </c>
      <c r="U187" s="180">
        <f t="shared" si="36"/>
        <v>7.586574203</v>
      </c>
      <c r="V187" s="87">
        <f t="shared" si="50"/>
        <v>0.5963835027</v>
      </c>
      <c r="W187" s="124">
        <f t="shared" si="51"/>
        <v>0.4036164973</v>
      </c>
      <c r="X187" s="87">
        <f t="shared" si="12"/>
        <v>0.6933174611</v>
      </c>
      <c r="Y187" s="124">
        <f t="shared" si="13"/>
        <v>0.3066825389</v>
      </c>
      <c r="Z187" s="87">
        <f t="shared" si="14"/>
        <v>0.6623299802</v>
      </c>
      <c r="AA187" s="89">
        <f t="shared" si="15"/>
        <v>0.1868107002</v>
      </c>
      <c r="AB187" s="89">
        <f t="shared" si="16"/>
        <v>0.06784580353</v>
      </c>
      <c r="AC187" s="89">
        <f t="shared" si="17"/>
        <v>0.0640044329</v>
      </c>
      <c r="AD187" s="89">
        <f t="shared" si="18"/>
        <v>0.002223576323</v>
      </c>
      <c r="AE187" s="89">
        <f t="shared" si="19"/>
        <v>0.01678550684</v>
      </c>
      <c r="AF187" s="87"/>
      <c r="AG187" s="124"/>
      <c r="AH187" s="21">
        <v>184.0</v>
      </c>
      <c r="AI187" s="128">
        <f t="shared" si="20"/>
        <v>215946</v>
      </c>
      <c r="AJ187" s="182">
        <v>128594.0</v>
      </c>
      <c r="AK187" s="182">
        <v>87029.0</v>
      </c>
      <c r="AL187" s="197">
        <v>323.0</v>
      </c>
      <c r="AM187" s="42">
        <v>213747.0</v>
      </c>
      <c r="AN187" s="71">
        <v>94549.0</v>
      </c>
      <c r="AO187" s="42"/>
      <c r="AP187" s="71"/>
      <c r="AQ187" s="109">
        <f t="shared" si="21"/>
        <v>8.801662104</v>
      </c>
      <c r="AR187" s="198">
        <v>337274.0</v>
      </c>
      <c r="AS187" s="182">
        <v>204501.0</v>
      </c>
      <c r="AT187" s="182">
        <v>125439.0</v>
      </c>
      <c r="AU187" s="132">
        <f t="shared" si="37"/>
        <v>10.01675</v>
      </c>
      <c r="AV187" s="128">
        <v>196967.0</v>
      </c>
      <c r="AW187" s="130">
        <v>124481.0</v>
      </c>
      <c r="AX187" s="132">
        <f t="shared" si="38"/>
        <v>7.586574203</v>
      </c>
      <c r="AY187" s="42">
        <v>717166.0</v>
      </c>
      <c r="AZ187" s="44">
        <v>451678.0</v>
      </c>
      <c r="BA187" s="44">
        <v>144608.0</v>
      </c>
      <c r="BB187" s="44">
        <v>55147.0</v>
      </c>
      <c r="BC187" s="44">
        <v>46293.0</v>
      </c>
      <c r="BD187" s="44">
        <v>1612.0</v>
      </c>
      <c r="BE187" s="71">
        <v>17828.0</v>
      </c>
      <c r="BF187" s="42">
        <v>561258.0</v>
      </c>
      <c r="BG187" s="44">
        <v>371738.0</v>
      </c>
      <c r="BH187" s="44">
        <v>104849.0</v>
      </c>
      <c r="BI187" s="44">
        <v>38079.0</v>
      </c>
      <c r="BJ187" s="44">
        <v>35923.0</v>
      </c>
      <c r="BK187" s="44">
        <v>1248.0</v>
      </c>
      <c r="BL187" s="71">
        <v>9421.0</v>
      </c>
      <c r="BM187" s="186"/>
      <c r="BN187" s="186"/>
      <c r="BO187" s="44"/>
      <c r="BP187" s="58"/>
      <c r="BQ187" s="58"/>
      <c r="BR187" s="58"/>
      <c r="BS187" s="58"/>
      <c r="BT187" s="58"/>
      <c r="BU187" s="58"/>
      <c r="BV187" s="58"/>
      <c r="BW187" s="58"/>
      <c r="BX187" s="58"/>
      <c r="BY187" s="58"/>
      <c r="BZ187" s="58"/>
      <c r="CA187" s="58"/>
      <c r="CB187" s="58"/>
      <c r="CC187" s="58"/>
      <c r="CD187" s="56"/>
      <c r="CE187" s="56"/>
      <c r="CF187" s="58"/>
      <c r="CG187" s="56"/>
      <c r="CH187" s="58"/>
      <c r="CI187" s="58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</row>
    <row r="188" ht="15.0" customHeight="1">
      <c r="A188" s="176" t="s">
        <v>1617</v>
      </c>
      <c r="B188" s="178" t="s">
        <v>1618</v>
      </c>
      <c r="C188" s="65" t="s">
        <v>1619</v>
      </c>
      <c r="D188" s="67" t="s">
        <v>1620</v>
      </c>
      <c r="E188" s="69" t="s">
        <v>1621</v>
      </c>
      <c r="F188" s="71" t="s">
        <v>1622</v>
      </c>
      <c r="G188" s="73">
        <v>1958.0</v>
      </c>
      <c r="H188" s="75" t="s">
        <v>103</v>
      </c>
      <c r="I188" s="73" t="s">
        <v>697</v>
      </c>
      <c r="J188" s="87">
        <f t="shared" si="48"/>
        <v>0.7017832848</v>
      </c>
      <c r="K188" s="89">
        <f t="shared" si="49"/>
        <v>0.2826201411</v>
      </c>
      <c r="L188" s="42" t="str">
        <f t="shared" si="31"/>
        <v>D+</v>
      </c>
      <c r="M188" s="180">
        <f t="shared" si="32"/>
        <v>25.72496757</v>
      </c>
      <c r="N188" s="87">
        <f t="shared" si="6"/>
        <v>0.7908904355</v>
      </c>
      <c r="O188" s="89">
        <f t="shared" si="7"/>
        <v>0.2091095645</v>
      </c>
      <c r="P188" s="44" t="str">
        <f t="shared" si="33"/>
        <v>D+</v>
      </c>
      <c r="Q188" s="180">
        <f t="shared" si="34"/>
        <v>27.12452423</v>
      </c>
      <c r="R188" s="87">
        <f t="shared" si="8"/>
        <v>0.7801375519</v>
      </c>
      <c r="S188" s="89">
        <f t="shared" si="9"/>
        <v>0.2198624481</v>
      </c>
      <c r="T188" s="44" t="str">
        <f t="shared" si="35"/>
        <v>D+</v>
      </c>
      <c r="U188" s="180">
        <f t="shared" si="36"/>
        <v>24.3254109</v>
      </c>
      <c r="V188" s="87">
        <f t="shared" si="50"/>
        <v>0.7129021155</v>
      </c>
      <c r="W188" s="124">
        <f t="shared" si="51"/>
        <v>0.2870978845</v>
      </c>
      <c r="X188" s="87">
        <f t="shared" si="12"/>
        <v>0.7882896916</v>
      </c>
      <c r="Y188" s="124">
        <f t="shared" si="13"/>
        <v>0.2117103084</v>
      </c>
      <c r="Z188" s="87">
        <f t="shared" si="14"/>
        <v>0.2880291605</v>
      </c>
      <c r="AA188" s="89">
        <f t="shared" si="15"/>
        <v>0.5356660973</v>
      </c>
      <c r="AB188" s="89">
        <f t="shared" si="16"/>
        <v>0.124766806</v>
      </c>
      <c r="AC188" s="89">
        <f t="shared" si="17"/>
        <v>0.03284946148</v>
      </c>
      <c r="AD188" s="89">
        <f t="shared" si="18"/>
        <v>0.002401966977</v>
      </c>
      <c r="AE188" s="89">
        <f t="shared" si="19"/>
        <v>0.01628650779</v>
      </c>
      <c r="AF188" s="87"/>
      <c r="AG188" s="124"/>
      <c r="AH188" s="21">
        <v>185.0</v>
      </c>
      <c r="AI188" s="128">
        <f t="shared" si="20"/>
        <v>191837</v>
      </c>
      <c r="AJ188" s="182">
        <v>134628.0</v>
      </c>
      <c r="AK188" s="182">
        <v>54217.0</v>
      </c>
      <c r="AL188" s="183">
        <v>2992.0</v>
      </c>
      <c r="AM188" s="42">
        <v>240385.0</v>
      </c>
      <c r="AN188" s="71">
        <v>64560.0</v>
      </c>
      <c r="AO188" s="42"/>
      <c r="AP188" s="71"/>
      <c r="AQ188" s="109">
        <f t="shared" si="21"/>
        <v>25.72496757</v>
      </c>
      <c r="AR188" s="198">
        <v>326903.0</v>
      </c>
      <c r="AS188" s="182">
        <v>255910.0</v>
      </c>
      <c r="AT188" s="182">
        <v>67662.0</v>
      </c>
      <c r="AU188" s="132">
        <f t="shared" si="37"/>
        <v>27.12452423</v>
      </c>
      <c r="AV188" s="128">
        <v>247508.0</v>
      </c>
      <c r="AW188" s="130">
        <v>69754.0</v>
      </c>
      <c r="AX188" s="132">
        <f t="shared" si="38"/>
        <v>24.3254109</v>
      </c>
      <c r="AY188" s="42">
        <v>724534.0</v>
      </c>
      <c r="AZ188" s="44">
        <v>197946.0</v>
      </c>
      <c r="BA188" s="44">
        <v>388849.0</v>
      </c>
      <c r="BB188" s="44">
        <v>98584.0</v>
      </c>
      <c r="BC188" s="44">
        <v>22443.0</v>
      </c>
      <c r="BD188" s="44">
        <v>1698.0</v>
      </c>
      <c r="BE188" s="71">
        <v>15014.0</v>
      </c>
      <c r="BF188" s="42">
        <v>546219.0</v>
      </c>
      <c r="BG188" s="44">
        <v>157327.0</v>
      </c>
      <c r="BH188" s="44">
        <v>292591.0</v>
      </c>
      <c r="BI188" s="44">
        <v>68150.0</v>
      </c>
      <c r="BJ188" s="44">
        <v>17943.0</v>
      </c>
      <c r="BK188" s="44">
        <v>1312.0</v>
      </c>
      <c r="BL188" s="71">
        <v>8896.0</v>
      </c>
      <c r="BM188" s="186"/>
      <c r="BN188" s="186"/>
      <c r="BO188" s="44"/>
      <c r="BP188" s="58"/>
      <c r="BQ188" s="58"/>
      <c r="BR188" s="58"/>
      <c r="BS188" s="58"/>
      <c r="BT188" s="58"/>
      <c r="BU188" s="58"/>
      <c r="BV188" s="58"/>
      <c r="BW188" s="58"/>
      <c r="BX188" s="58"/>
      <c r="BY188" s="58"/>
      <c r="BZ188" s="58"/>
      <c r="CA188" s="58"/>
      <c r="CB188" s="58"/>
      <c r="CC188" s="58"/>
      <c r="CD188" s="56"/>
      <c r="CE188" s="56"/>
      <c r="CF188" s="58"/>
      <c r="CG188" s="56"/>
      <c r="CH188" s="58"/>
      <c r="CI188" s="58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</row>
    <row r="189" ht="15.0" customHeight="1">
      <c r="A189" s="139" t="s">
        <v>1623</v>
      </c>
      <c r="B189" s="140" t="s">
        <v>1624</v>
      </c>
      <c r="C189" s="65" t="s">
        <v>1625</v>
      </c>
      <c r="D189" s="67" t="s">
        <v>1626</v>
      </c>
      <c r="E189" s="69" t="s">
        <v>1627</v>
      </c>
      <c r="F189" s="71" t="s">
        <v>1628</v>
      </c>
      <c r="G189" s="73">
        <v>1939.0</v>
      </c>
      <c r="H189" s="75" t="s">
        <v>103</v>
      </c>
      <c r="I189" s="73" t="s">
        <v>1629</v>
      </c>
      <c r="J189" s="87">
        <f t="shared" si="48"/>
        <v>0.6402627853</v>
      </c>
      <c r="K189" s="89">
        <f t="shared" si="49"/>
        <v>0.357246505</v>
      </c>
      <c r="L189" s="42" t="str">
        <f t="shared" si="31"/>
        <v>D+</v>
      </c>
      <c r="M189" s="180">
        <f t="shared" si="32"/>
        <v>13.74653981</v>
      </c>
      <c r="N189" s="87">
        <f t="shared" si="6"/>
        <v>0.6720805968</v>
      </c>
      <c r="O189" s="89">
        <f t="shared" si="7"/>
        <v>0.3279194032</v>
      </c>
      <c r="P189" s="44" t="str">
        <f t="shared" si="33"/>
        <v>D+</v>
      </c>
      <c r="Q189" s="180">
        <f t="shared" si="34"/>
        <v>15.24354036</v>
      </c>
      <c r="R189" s="87">
        <f t="shared" si="8"/>
        <v>0.6593788355</v>
      </c>
      <c r="S189" s="89">
        <f t="shared" si="9"/>
        <v>0.3406211645</v>
      </c>
      <c r="T189" s="44" t="str">
        <f t="shared" si="35"/>
        <v>D+</v>
      </c>
      <c r="U189" s="180">
        <f t="shared" si="36"/>
        <v>12.24953926</v>
      </c>
      <c r="V189" s="87">
        <f t="shared" si="50"/>
        <v>0.6418614759</v>
      </c>
      <c r="W189" s="124">
        <f t="shared" si="51"/>
        <v>0.3581385241</v>
      </c>
      <c r="X189" s="87">
        <f t="shared" si="12"/>
        <v>0.7146626574</v>
      </c>
      <c r="Y189" s="124">
        <f t="shared" si="13"/>
        <v>0.2853373426</v>
      </c>
      <c r="Z189" s="87">
        <f t="shared" si="14"/>
        <v>0.5203519326</v>
      </c>
      <c r="AA189" s="89">
        <f t="shared" si="15"/>
        <v>0.3527613423</v>
      </c>
      <c r="AB189" s="89">
        <f t="shared" si="16"/>
        <v>0.06304634986</v>
      </c>
      <c r="AC189" s="89">
        <f t="shared" si="17"/>
        <v>0.04127651478</v>
      </c>
      <c r="AD189" s="89">
        <f t="shared" si="18"/>
        <v>0.003589580337</v>
      </c>
      <c r="AE189" s="89">
        <f t="shared" si="19"/>
        <v>0.01897428016</v>
      </c>
      <c r="AF189" s="87"/>
      <c r="AG189" s="124"/>
      <c r="AH189" s="21">
        <v>186.0</v>
      </c>
      <c r="AI189" s="128">
        <f t="shared" si="20"/>
        <v>226040</v>
      </c>
      <c r="AJ189" s="182">
        <v>144725.0</v>
      </c>
      <c r="AK189" s="182">
        <v>80752.0</v>
      </c>
      <c r="AL189" s="197">
        <v>563.0</v>
      </c>
      <c r="AM189" s="42">
        <v>238618.0</v>
      </c>
      <c r="AN189" s="71">
        <v>95271.0</v>
      </c>
      <c r="AO189" s="42"/>
      <c r="AP189" s="71"/>
      <c r="AQ189" s="109">
        <f t="shared" si="21"/>
        <v>13.74653981</v>
      </c>
      <c r="AR189" s="198">
        <v>354940.0</v>
      </c>
      <c r="AS189" s="182">
        <v>234954.0</v>
      </c>
      <c r="AT189" s="182">
        <v>114638.0</v>
      </c>
      <c r="AU189" s="132">
        <f t="shared" si="37"/>
        <v>15.24354036</v>
      </c>
      <c r="AV189" s="128">
        <v>221879.0</v>
      </c>
      <c r="AW189" s="130">
        <v>114618.0</v>
      </c>
      <c r="AX189" s="132">
        <f t="shared" si="38"/>
        <v>12.24953926</v>
      </c>
      <c r="AY189" s="42">
        <v>722586.0</v>
      </c>
      <c r="AZ189" s="44">
        <v>356876.0</v>
      </c>
      <c r="BA189" s="44">
        <v>262920.0</v>
      </c>
      <c r="BB189" s="44">
        <v>52286.0</v>
      </c>
      <c r="BC189" s="44">
        <v>27778.0</v>
      </c>
      <c r="BD189" s="44">
        <v>2540.0</v>
      </c>
      <c r="BE189" s="71">
        <v>20186.0</v>
      </c>
      <c r="BF189" s="42">
        <v>546582.0</v>
      </c>
      <c r="BG189" s="44">
        <v>284415.0</v>
      </c>
      <c r="BH189" s="44">
        <v>192813.0</v>
      </c>
      <c r="BI189" s="44">
        <v>34460.0</v>
      </c>
      <c r="BJ189" s="44">
        <v>22561.0</v>
      </c>
      <c r="BK189" s="44">
        <v>1962.0</v>
      </c>
      <c r="BL189" s="71">
        <v>10371.0</v>
      </c>
      <c r="BM189" s="186"/>
      <c r="BN189" s="186"/>
      <c r="BO189" s="44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6"/>
      <c r="CE189" s="56"/>
      <c r="CF189" s="58"/>
      <c r="CG189" s="56"/>
      <c r="CH189" s="58"/>
      <c r="CI189" s="58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</row>
    <row r="190" ht="15.0" customHeight="1">
      <c r="A190" s="176" t="s">
        <v>1630</v>
      </c>
      <c r="B190" s="178" t="s">
        <v>1631</v>
      </c>
      <c r="C190" s="65" t="s">
        <v>143</v>
      </c>
      <c r="D190" s="67" t="s">
        <v>1632</v>
      </c>
      <c r="E190" s="69" t="s">
        <v>1633</v>
      </c>
      <c r="F190" s="71" t="s">
        <v>1634</v>
      </c>
      <c r="G190" s="73">
        <v>1963.0</v>
      </c>
      <c r="H190" s="75" t="s">
        <v>110</v>
      </c>
      <c r="I190" s="73">
        <v>2012.0</v>
      </c>
      <c r="J190" s="87">
        <f t="shared" si="48"/>
        <v>0.4970399295</v>
      </c>
      <c r="K190" s="89">
        <f t="shared" si="49"/>
        <v>0.482481001</v>
      </c>
      <c r="L190" s="42" t="str">
        <f t="shared" si="31"/>
        <v>D+</v>
      </c>
      <c r="M190" s="180">
        <f t="shared" si="32"/>
        <v>4.073845256</v>
      </c>
      <c r="N190" s="87">
        <f t="shared" si="6"/>
        <v>0.5653611683</v>
      </c>
      <c r="O190" s="89">
        <f t="shared" si="7"/>
        <v>0.4346388317</v>
      </c>
      <c r="P190" s="44" t="str">
        <f t="shared" si="33"/>
        <v>D+</v>
      </c>
      <c r="Q190" s="180">
        <f t="shared" si="34"/>
        <v>4.571597509</v>
      </c>
      <c r="R190" s="87">
        <f t="shared" si="8"/>
        <v>0.5726443729</v>
      </c>
      <c r="S190" s="89">
        <f t="shared" si="9"/>
        <v>0.4273556271</v>
      </c>
      <c r="T190" s="44" t="str">
        <f t="shared" si="35"/>
        <v>D+</v>
      </c>
      <c r="U190" s="180">
        <f t="shared" si="36"/>
        <v>3.576093004</v>
      </c>
      <c r="V190" s="87">
        <f t="shared" si="50"/>
        <v>0.5074316577</v>
      </c>
      <c r="W190" s="124">
        <f t="shared" si="51"/>
        <v>0.4925683423</v>
      </c>
      <c r="X190" s="87">
        <f t="shared" si="12"/>
        <v>0.6079556468</v>
      </c>
      <c r="Y190" s="124">
        <f t="shared" si="13"/>
        <v>0.3920443532</v>
      </c>
      <c r="Z190" s="87">
        <f t="shared" si="14"/>
        <v>0.6635590549</v>
      </c>
      <c r="AA190" s="89">
        <f t="shared" si="15"/>
        <v>0.1175010598</v>
      </c>
      <c r="AB190" s="89">
        <f t="shared" si="16"/>
        <v>0.1008627155</v>
      </c>
      <c r="AC190" s="89">
        <f t="shared" si="17"/>
        <v>0.09973948237</v>
      </c>
      <c r="AD190" s="89">
        <f t="shared" si="18"/>
        <v>0.001827971405</v>
      </c>
      <c r="AE190" s="89">
        <f t="shared" si="19"/>
        <v>0.01650971597</v>
      </c>
      <c r="AF190" s="87"/>
      <c r="AG190" s="124"/>
      <c r="AH190" s="21">
        <v>187.0</v>
      </c>
      <c r="AI190" s="128">
        <f t="shared" si="20"/>
        <v>190536</v>
      </c>
      <c r="AJ190" s="182">
        <v>94704.0</v>
      </c>
      <c r="AK190" s="182">
        <v>91930.0</v>
      </c>
      <c r="AL190" s="183">
        <v>3902.0</v>
      </c>
      <c r="AM190" s="42">
        <v>181921.0</v>
      </c>
      <c r="AN190" s="71">
        <v>117313.0</v>
      </c>
      <c r="AO190" s="42"/>
      <c r="AP190" s="71"/>
      <c r="AQ190" s="109">
        <f t="shared" si="21"/>
        <v>4.073845256</v>
      </c>
      <c r="AR190" s="198">
        <v>323326.0</v>
      </c>
      <c r="AS190" s="182">
        <v>179172.0</v>
      </c>
      <c r="AT190" s="182">
        <v>137744.0</v>
      </c>
      <c r="AU190" s="132">
        <f t="shared" si="37"/>
        <v>4.571597509</v>
      </c>
      <c r="AV190" s="128">
        <v>176020.0</v>
      </c>
      <c r="AW190" s="130">
        <v>131361.0</v>
      </c>
      <c r="AX190" s="132">
        <f t="shared" si="38"/>
        <v>3.576093004</v>
      </c>
      <c r="AY190" s="42">
        <v>727594.0</v>
      </c>
      <c r="AZ190" s="44">
        <v>462578.0</v>
      </c>
      <c r="BA190" s="44">
        <v>89470.0</v>
      </c>
      <c r="BB190" s="44">
        <v>81712.0</v>
      </c>
      <c r="BC190" s="44">
        <v>72931.0</v>
      </c>
      <c r="BD190" s="44">
        <v>1314.0</v>
      </c>
      <c r="BE190" s="71">
        <v>19589.0</v>
      </c>
      <c r="BF190" s="42">
        <v>551978.0</v>
      </c>
      <c r="BG190" s="44">
        <v>366270.0</v>
      </c>
      <c r="BH190" s="44">
        <v>64858.0</v>
      </c>
      <c r="BI190" s="44">
        <v>55674.0</v>
      </c>
      <c r="BJ190" s="44">
        <v>55054.0</v>
      </c>
      <c r="BK190" s="44">
        <v>1009.0</v>
      </c>
      <c r="BL190" s="71">
        <v>9113.0</v>
      </c>
      <c r="BM190" s="186"/>
      <c r="BN190" s="186"/>
      <c r="BO190" s="44"/>
      <c r="BP190" s="58"/>
      <c r="BQ190" s="58"/>
      <c r="BR190" s="58"/>
      <c r="BS190" s="58"/>
      <c r="BT190" s="58"/>
      <c r="BU190" s="58"/>
      <c r="BV190" s="58"/>
      <c r="BW190" s="58"/>
      <c r="BX190" s="58"/>
      <c r="BY190" s="58"/>
      <c r="BZ190" s="58"/>
      <c r="CA190" s="58"/>
      <c r="CB190" s="58"/>
      <c r="CC190" s="58"/>
      <c r="CD190" s="56"/>
      <c r="CE190" s="56"/>
      <c r="CF190" s="58"/>
      <c r="CG190" s="56"/>
      <c r="CH190" s="58"/>
      <c r="CI190" s="58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</row>
    <row r="191" ht="15.0" customHeight="1">
      <c r="A191" s="139" t="s">
        <v>1635</v>
      </c>
      <c r="B191" s="140" t="s">
        <v>1636</v>
      </c>
      <c r="C191" s="65" t="s">
        <v>1637</v>
      </c>
      <c r="D191" s="67" t="s">
        <v>1638</v>
      </c>
      <c r="E191" s="69" t="s">
        <v>1639</v>
      </c>
      <c r="F191" s="71" t="s">
        <v>1640</v>
      </c>
      <c r="G191" s="73">
        <v>1951.0</v>
      </c>
      <c r="H191" s="75" t="s">
        <v>103</v>
      </c>
      <c r="I191" s="73" t="s">
        <v>690</v>
      </c>
      <c r="J191" s="87">
        <f t="shared" si="48"/>
        <v>0.6993844562</v>
      </c>
      <c r="K191" s="89">
        <f t="shared" si="49"/>
        <v>0.2701042991</v>
      </c>
      <c r="L191" s="42" t="str">
        <f t="shared" si="31"/>
        <v>D+</v>
      </c>
      <c r="M191" s="180">
        <f t="shared" si="32"/>
        <v>24.38502428</v>
      </c>
      <c r="N191" s="87">
        <f t="shared" si="6"/>
        <v>0.7714444999</v>
      </c>
      <c r="O191" s="89">
        <f t="shared" si="7"/>
        <v>0.2285555001</v>
      </c>
      <c r="P191" s="44" t="str">
        <f t="shared" si="33"/>
        <v>D+</v>
      </c>
      <c r="Q191" s="180">
        <f t="shared" si="34"/>
        <v>25.17993067</v>
      </c>
      <c r="R191" s="87">
        <f t="shared" si="8"/>
        <v>0.7727846217</v>
      </c>
      <c r="S191" s="89">
        <f t="shared" si="9"/>
        <v>0.2272153783</v>
      </c>
      <c r="T191" s="44" t="str">
        <f t="shared" si="35"/>
        <v>D+</v>
      </c>
      <c r="U191" s="180">
        <f t="shared" si="36"/>
        <v>23.59011788</v>
      </c>
      <c r="V191" s="87">
        <f t="shared" si="50"/>
        <v>0.7213951192</v>
      </c>
      <c r="W191" s="124">
        <f t="shared" si="51"/>
        <v>0.2786048808</v>
      </c>
      <c r="X191" s="87">
        <f t="shared" si="12"/>
        <v>0.7861346871</v>
      </c>
      <c r="Y191" s="124">
        <f t="shared" si="13"/>
        <v>0.2138653129</v>
      </c>
      <c r="Z191" s="87">
        <f t="shared" si="14"/>
        <v>0.3614105655</v>
      </c>
      <c r="AA191" s="89">
        <f t="shared" si="15"/>
        <v>0.5338584749</v>
      </c>
      <c r="AB191" s="89">
        <f t="shared" si="16"/>
        <v>0.02865031051</v>
      </c>
      <c r="AC191" s="89">
        <f t="shared" si="17"/>
        <v>0.05802327635</v>
      </c>
      <c r="AD191" s="89">
        <f t="shared" si="18"/>
        <v>0.00233916864</v>
      </c>
      <c r="AE191" s="89">
        <f t="shared" si="19"/>
        <v>0.01571820407</v>
      </c>
      <c r="AF191" s="87"/>
      <c r="AG191" s="124"/>
      <c r="AH191" s="21">
        <v>188.0</v>
      </c>
      <c r="AI191" s="128">
        <f t="shared" si="20"/>
        <v>206809</v>
      </c>
      <c r="AJ191" s="182">
        <v>144639.0</v>
      </c>
      <c r="AK191" s="182">
        <v>55860.0</v>
      </c>
      <c r="AL191" s="183">
        <v>6310.0</v>
      </c>
      <c r="AM191" s="128">
        <v>247770.0</v>
      </c>
      <c r="AN191" s="71">
        <v>67405.0</v>
      </c>
      <c r="AO191" s="128"/>
      <c r="AP191" s="71"/>
      <c r="AQ191" s="109">
        <f t="shared" si="21"/>
        <v>24.38502428</v>
      </c>
      <c r="AR191" s="198">
        <v>331511.0</v>
      </c>
      <c r="AS191" s="182">
        <v>251845.0</v>
      </c>
      <c r="AT191" s="182">
        <v>74614.0</v>
      </c>
      <c r="AU191" s="132">
        <f t="shared" si="37"/>
        <v>25.17993067</v>
      </c>
      <c r="AV191" s="128">
        <v>251740.0</v>
      </c>
      <c r="AW191" s="130">
        <v>74017.0</v>
      </c>
      <c r="AX191" s="132">
        <f t="shared" si="38"/>
        <v>23.59011788</v>
      </c>
      <c r="AY191" s="42">
        <v>719131.0</v>
      </c>
      <c r="AZ191" s="44">
        <v>245705.0</v>
      </c>
      <c r="BA191" s="44">
        <v>392787.0</v>
      </c>
      <c r="BB191" s="44">
        <v>22498.0</v>
      </c>
      <c r="BC191" s="44">
        <v>41461.0</v>
      </c>
      <c r="BD191" s="44">
        <v>1634.0</v>
      </c>
      <c r="BE191" s="71">
        <v>15046.0</v>
      </c>
      <c r="BF191" s="42">
        <v>554898.0</v>
      </c>
      <c r="BG191" s="44">
        <v>200546.0</v>
      </c>
      <c r="BH191" s="44">
        <v>296237.0</v>
      </c>
      <c r="BI191" s="44">
        <v>15898.0</v>
      </c>
      <c r="BJ191" s="44">
        <v>32197.0</v>
      </c>
      <c r="BK191" s="44">
        <v>1298.0</v>
      </c>
      <c r="BL191" s="71">
        <v>8722.0</v>
      </c>
      <c r="BM191" s="186"/>
      <c r="BN191" s="186"/>
      <c r="BO191" s="44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  <c r="BZ191" s="58"/>
      <c r="CA191" s="58"/>
      <c r="CB191" s="58"/>
      <c r="CC191" s="58"/>
      <c r="CD191" s="56"/>
      <c r="CE191" s="56"/>
      <c r="CF191" s="58"/>
      <c r="CG191" s="56"/>
      <c r="CH191" s="58"/>
      <c r="CI191" s="58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</row>
    <row r="192" ht="15.0" customHeight="1">
      <c r="A192" s="176" t="s">
        <v>1641</v>
      </c>
      <c r="B192" s="178" t="s">
        <v>1642</v>
      </c>
      <c r="C192" s="65" t="s">
        <v>199</v>
      </c>
      <c r="D192" s="67" t="s">
        <v>1643</v>
      </c>
      <c r="E192" s="69" t="s">
        <v>1644</v>
      </c>
      <c r="F192" s="71" t="s">
        <v>1645</v>
      </c>
      <c r="G192" s="73">
        <v>1959.0</v>
      </c>
      <c r="H192" s="75" t="s">
        <v>181</v>
      </c>
      <c r="I192" s="73">
        <v>2002.0</v>
      </c>
      <c r="J192" s="87">
        <f t="shared" si="48"/>
        <v>0.6073914801</v>
      </c>
      <c r="K192" s="89">
        <f t="shared" si="49"/>
        <v>0.3903161748</v>
      </c>
      <c r="L192" s="42" t="str">
        <f t="shared" si="31"/>
        <v>D+</v>
      </c>
      <c r="M192" s="180">
        <f t="shared" si="32"/>
        <v>10.70156591</v>
      </c>
      <c r="N192" s="87">
        <f t="shared" si="6"/>
        <v>0.6320399823</v>
      </c>
      <c r="O192" s="89">
        <f t="shared" si="7"/>
        <v>0.3679600177</v>
      </c>
      <c r="P192" s="44" t="str">
        <f t="shared" si="33"/>
        <v>D+</v>
      </c>
      <c r="Q192" s="180">
        <f t="shared" si="34"/>
        <v>11.23947892</v>
      </c>
      <c r="R192" s="87">
        <f t="shared" si="8"/>
        <v>0.6385199719</v>
      </c>
      <c r="S192" s="89">
        <f t="shared" si="9"/>
        <v>0.3614800281</v>
      </c>
      <c r="T192" s="44" t="str">
        <f t="shared" si="35"/>
        <v>D+</v>
      </c>
      <c r="U192" s="180">
        <f t="shared" si="36"/>
        <v>10.1636529</v>
      </c>
      <c r="V192" s="87">
        <f t="shared" si="50"/>
        <v>0.6087870301</v>
      </c>
      <c r="W192" s="124">
        <f t="shared" si="51"/>
        <v>0.3912129699</v>
      </c>
      <c r="X192" s="87">
        <f t="shared" si="12"/>
        <v>0.6580601638</v>
      </c>
      <c r="Y192" s="124">
        <f t="shared" si="13"/>
        <v>0.3419398362</v>
      </c>
      <c r="Z192" s="87">
        <f t="shared" si="14"/>
        <v>0.6549049509</v>
      </c>
      <c r="AA192" s="89">
        <f t="shared" si="15"/>
        <v>0.1138047393</v>
      </c>
      <c r="AB192" s="89">
        <f t="shared" si="16"/>
        <v>0.1242505849</v>
      </c>
      <c r="AC192" s="89">
        <f t="shared" si="17"/>
        <v>0.08818673098</v>
      </c>
      <c r="AD192" s="89">
        <f t="shared" si="18"/>
        <v>0.001633120992</v>
      </c>
      <c r="AE192" s="89">
        <f t="shared" si="19"/>
        <v>0.01721987288</v>
      </c>
      <c r="AF192" s="87"/>
      <c r="AG192" s="124"/>
      <c r="AH192" s="21">
        <v>189.0</v>
      </c>
      <c r="AI192" s="128">
        <f t="shared" si="20"/>
        <v>225097</v>
      </c>
      <c r="AJ192" s="182">
        <v>136722.0</v>
      </c>
      <c r="AK192" s="182">
        <v>87859.0</v>
      </c>
      <c r="AL192" s="197">
        <v>516.0</v>
      </c>
      <c r="AM192" s="128">
        <v>217531.0</v>
      </c>
      <c r="AN192" s="71">
        <v>113033.0</v>
      </c>
      <c r="AO192" s="128"/>
      <c r="AP192" s="71"/>
      <c r="AQ192" s="109">
        <f t="shared" si="21"/>
        <v>10.70156591</v>
      </c>
      <c r="AR192" s="198">
        <v>358091.0</v>
      </c>
      <c r="AS192" s="182">
        <v>221944.0</v>
      </c>
      <c r="AT192" s="182">
        <v>129211.0</v>
      </c>
      <c r="AU192" s="132">
        <f t="shared" si="37"/>
        <v>11.23947892</v>
      </c>
      <c r="AV192" s="128">
        <v>215436.0</v>
      </c>
      <c r="AW192" s="130">
        <v>121963.0</v>
      </c>
      <c r="AX192" s="132">
        <f t="shared" si="38"/>
        <v>10.1636529</v>
      </c>
      <c r="AY192" s="42">
        <v>723759.0</v>
      </c>
      <c r="AZ192" s="44">
        <v>462160.0</v>
      </c>
      <c r="BA192" s="44">
        <v>82612.0</v>
      </c>
      <c r="BB192" s="44">
        <v>97590.0</v>
      </c>
      <c r="BC192" s="44">
        <v>61934.0</v>
      </c>
      <c r="BD192" s="44">
        <v>1178.0</v>
      </c>
      <c r="BE192" s="71">
        <v>18285.0</v>
      </c>
      <c r="BF192" s="42">
        <v>554766.0</v>
      </c>
      <c r="BG192" s="44">
        <v>363319.0</v>
      </c>
      <c r="BH192" s="44">
        <v>63135.0</v>
      </c>
      <c r="BI192" s="44">
        <v>68930.0</v>
      </c>
      <c r="BJ192" s="44">
        <v>48923.0</v>
      </c>
      <c r="BK192" s="44">
        <v>906.0</v>
      </c>
      <c r="BL192" s="71">
        <v>9553.0</v>
      </c>
      <c r="BM192" s="186"/>
      <c r="BN192" s="186"/>
      <c r="BO192" s="44"/>
      <c r="BP192" s="58"/>
      <c r="BQ192" s="58"/>
      <c r="BR192" s="58"/>
      <c r="BS192" s="58"/>
      <c r="BT192" s="58"/>
      <c r="BU192" s="58"/>
      <c r="BV192" s="58"/>
      <c r="BW192" s="58"/>
      <c r="BX192" s="58"/>
      <c r="BY192" s="58"/>
      <c r="BZ192" s="58"/>
      <c r="CA192" s="58"/>
      <c r="CB192" s="58"/>
      <c r="CC192" s="58"/>
      <c r="CD192" s="56"/>
      <c r="CE192" s="56"/>
      <c r="CF192" s="58"/>
      <c r="CG192" s="56"/>
      <c r="CH192" s="58"/>
      <c r="CI192" s="58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</row>
    <row r="193" ht="15.0" customHeight="1">
      <c r="A193" s="139" t="s">
        <v>1646</v>
      </c>
      <c r="B193" s="140" t="s">
        <v>1647</v>
      </c>
      <c r="C193" s="65" t="s">
        <v>1648</v>
      </c>
      <c r="D193" s="67" t="s">
        <v>1649</v>
      </c>
      <c r="E193" s="69" t="s">
        <v>1650</v>
      </c>
      <c r="F193" s="71" t="s">
        <v>1651</v>
      </c>
      <c r="G193" s="73">
        <v>1949.0</v>
      </c>
      <c r="H193" s="75" t="s">
        <v>110</v>
      </c>
      <c r="I193" s="73">
        <v>1988.0</v>
      </c>
      <c r="J193" s="87">
        <f t="shared" si="48"/>
        <v>0.9795570101</v>
      </c>
      <c r="K193" s="82">
        <f t="shared" si="49"/>
        <v>0</v>
      </c>
      <c r="L193" s="42" t="str">
        <f t="shared" si="31"/>
        <v>D+</v>
      </c>
      <c r="M193" s="180">
        <f t="shared" si="32"/>
        <v>12.50055371</v>
      </c>
      <c r="N193" s="87">
        <f t="shared" si="6"/>
        <v>0.6511523606</v>
      </c>
      <c r="O193" s="89">
        <f t="shared" si="7"/>
        <v>0.3488476394</v>
      </c>
      <c r="P193" s="44" t="str">
        <f t="shared" si="33"/>
        <v>D+</v>
      </c>
      <c r="Q193" s="180">
        <f t="shared" si="34"/>
        <v>13.15071674</v>
      </c>
      <c r="R193" s="87">
        <f t="shared" si="8"/>
        <v>0.6553873498</v>
      </c>
      <c r="S193" s="89">
        <f t="shared" si="9"/>
        <v>0.3446126502</v>
      </c>
      <c r="T193" s="44" t="str">
        <f t="shared" si="35"/>
        <v>D+</v>
      </c>
      <c r="U193" s="180">
        <f t="shared" si="36"/>
        <v>11.85039069</v>
      </c>
      <c r="V193" s="78">
        <f t="shared" si="50"/>
        <v>1</v>
      </c>
      <c r="W193" s="80">
        <f t="shared" si="51"/>
        <v>0</v>
      </c>
      <c r="X193" s="78">
        <f t="shared" si="12"/>
        <v>1</v>
      </c>
      <c r="Y193" s="80">
        <f t="shared" si="13"/>
        <v>0</v>
      </c>
      <c r="Z193" s="87">
        <f t="shared" si="14"/>
        <v>0.7984021715</v>
      </c>
      <c r="AA193" s="89">
        <f t="shared" si="15"/>
        <v>0.05167339663</v>
      </c>
      <c r="AB193" s="89">
        <f t="shared" si="16"/>
        <v>0.1199062352</v>
      </c>
      <c r="AC193" s="89">
        <f t="shared" si="17"/>
        <v>0.01679332236</v>
      </c>
      <c r="AD193" s="89">
        <f t="shared" si="18"/>
        <v>0.00163893471</v>
      </c>
      <c r="AE193" s="89">
        <f t="shared" si="19"/>
        <v>0.01158593953</v>
      </c>
      <c r="AF193" s="78"/>
      <c r="AG193" s="80"/>
      <c r="AH193" s="21">
        <v>190.0</v>
      </c>
      <c r="AI193" s="128">
        <f t="shared" si="20"/>
        <v>171110</v>
      </c>
      <c r="AJ193" s="182">
        <v>167612.0</v>
      </c>
      <c r="AK193" s="182">
        <v>0.0</v>
      </c>
      <c r="AL193" s="183">
        <v>3498.0</v>
      </c>
      <c r="AM193" s="128">
        <v>261936.0</v>
      </c>
      <c r="AN193" s="138">
        <v>0.0</v>
      </c>
      <c r="AO193" s="128"/>
      <c r="AP193" s="138"/>
      <c r="AQ193" s="109">
        <f t="shared" si="21"/>
        <v>12.50055371</v>
      </c>
      <c r="AR193" s="198">
        <v>333678.0</v>
      </c>
      <c r="AS193" s="182">
        <v>213423.0</v>
      </c>
      <c r="AT193" s="182">
        <v>114339.0</v>
      </c>
      <c r="AU193" s="132">
        <f t="shared" si="37"/>
        <v>13.15071674</v>
      </c>
      <c r="AV193" s="128">
        <v>213130.0</v>
      </c>
      <c r="AW193" s="130">
        <v>112067.0</v>
      </c>
      <c r="AX193" s="132">
        <f t="shared" si="38"/>
        <v>11.85039069</v>
      </c>
      <c r="AY193" s="42">
        <v>727879.0</v>
      </c>
      <c r="AZ193" s="44">
        <v>553044.0</v>
      </c>
      <c r="BA193" s="44">
        <v>40213.0</v>
      </c>
      <c r="BB193" s="44">
        <v>108819.0</v>
      </c>
      <c r="BC193" s="44">
        <v>12775.0</v>
      </c>
      <c r="BD193" s="44">
        <v>1160.0</v>
      </c>
      <c r="BE193" s="71">
        <v>11868.0</v>
      </c>
      <c r="BF193" s="42">
        <v>564391.0</v>
      </c>
      <c r="BG193" s="44">
        <v>450611.0</v>
      </c>
      <c r="BH193" s="44">
        <v>29164.0</v>
      </c>
      <c r="BI193" s="44">
        <v>67674.0</v>
      </c>
      <c r="BJ193" s="44">
        <v>9478.0</v>
      </c>
      <c r="BK193" s="44">
        <v>925.0</v>
      </c>
      <c r="BL193" s="71">
        <v>6539.0</v>
      </c>
      <c r="BM193" s="186"/>
      <c r="BN193" s="186"/>
      <c r="BO193" s="44"/>
      <c r="BP193" s="58"/>
      <c r="BQ193" s="58"/>
      <c r="BR193" s="58"/>
      <c r="BS193" s="58"/>
      <c r="BT193" s="58"/>
      <c r="BU193" s="58"/>
      <c r="BV193" s="58"/>
      <c r="BW193" s="58"/>
      <c r="BX193" s="58"/>
      <c r="BY193" s="58"/>
      <c r="BZ193" s="58"/>
      <c r="CA193" s="58"/>
      <c r="CB193" s="58"/>
      <c r="CC193" s="58"/>
      <c r="CD193" s="56"/>
      <c r="CE193" s="56"/>
      <c r="CF193" s="58"/>
      <c r="CG193" s="56"/>
      <c r="CH193" s="58"/>
      <c r="CI193" s="58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</row>
    <row r="194" ht="15.0" customHeight="1">
      <c r="A194" s="176" t="s">
        <v>1652</v>
      </c>
      <c r="B194" s="178" t="s">
        <v>1653</v>
      </c>
      <c r="C194" s="65" t="s">
        <v>303</v>
      </c>
      <c r="D194" s="67" t="s">
        <v>1654</v>
      </c>
      <c r="E194" s="69" t="s">
        <v>1655</v>
      </c>
      <c r="F194" s="71" t="s">
        <v>1656</v>
      </c>
      <c r="G194" s="73">
        <v>1959.0</v>
      </c>
      <c r="H194" s="75" t="s">
        <v>110</v>
      </c>
      <c r="I194" s="73">
        <v>1996.0</v>
      </c>
      <c r="J194" s="87">
        <f t="shared" si="48"/>
        <v>0.982025529</v>
      </c>
      <c r="K194" s="82">
        <f t="shared" si="49"/>
        <v>0</v>
      </c>
      <c r="L194" s="42" t="str">
        <f t="shared" si="31"/>
        <v>D+</v>
      </c>
      <c r="M194" s="180">
        <f t="shared" si="32"/>
        <v>8.037467786</v>
      </c>
      <c r="N194" s="87">
        <f t="shared" si="6"/>
        <v>0.5997072825</v>
      </c>
      <c r="O194" s="89">
        <f t="shared" si="7"/>
        <v>0.4002927175</v>
      </c>
      <c r="P194" s="44" t="str">
        <f t="shared" si="33"/>
        <v>D+</v>
      </c>
      <c r="Q194" s="180">
        <f t="shared" si="34"/>
        <v>8.00620893</v>
      </c>
      <c r="R194" s="87">
        <f t="shared" si="8"/>
        <v>0.6175707093</v>
      </c>
      <c r="S194" s="89">
        <f t="shared" si="9"/>
        <v>0.3824292907</v>
      </c>
      <c r="T194" s="44" t="str">
        <f t="shared" si="35"/>
        <v>D+</v>
      </c>
      <c r="U194" s="180">
        <f t="shared" si="36"/>
        <v>8.068726642</v>
      </c>
      <c r="V194" s="78">
        <f t="shared" si="50"/>
        <v>1</v>
      </c>
      <c r="W194" s="80">
        <f t="shared" si="51"/>
        <v>0</v>
      </c>
      <c r="X194" s="78">
        <f t="shared" si="12"/>
        <v>1</v>
      </c>
      <c r="Y194" s="80">
        <f t="shared" si="13"/>
        <v>0</v>
      </c>
      <c r="Z194" s="87">
        <f t="shared" si="14"/>
        <v>0.8336993867</v>
      </c>
      <c r="AA194" s="89">
        <f t="shared" si="15"/>
        <v>0.03546421093</v>
      </c>
      <c r="AB194" s="89">
        <f t="shared" si="16"/>
        <v>0.06945067284</v>
      </c>
      <c r="AC194" s="89">
        <f t="shared" si="17"/>
        <v>0.04375867317</v>
      </c>
      <c r="AD194" s="89">
        <f t="shared" si="18"/>
        <v>0.0016966748</v>
      </c>
      <c r="AE194" s="89">
        <f t="shared" si="19"/>
        <v>0.0159303816</v>
      </c>
      <c r="AF194" s="78"/>
      <c r="AG194" s="80"/>
      <c r="AH194" s="21">
        <v>191.0</v>
      </c>
      <c r="AI194" s="128">
        <f t="shared" si="20"/>
        <v>172745</v>
      </c>
      <c r="AJ194" s="182">
        <v>169640.0</v>
      </c>
      <c r="AK194" s="182">
        <v>0.0</v>
      </c>
      <c r="AL194" s="183">
        <v>3105.0</v>
      </c>
      <c r="AM194" s="128">
        <v>259257.0</v>
      </c>
      <c r="AN194" s="138">
        <v>0.0</v>
      </c>
      <c r="AO194" s="128"/>
      <c r="AP194" s="138"/>
      <c r="AQ194" s="109">
        <f t="shared" si="21"/>
        <v>8.037467786</v>
      </c>
      <c r="AR194" s="198">
        <v>339921.0</v>
      </c>
      <c r="AS194" s="182">
        <v>199549.0</v>
      </c>
      <c r="AT194" s="182">
        <v>133195.0</v>
      </c>
      <c r="AU194" s="132">
        <f t="shared" si="37"/>
        <v>8.00620893</v>
      </c>
      <c r="AV194" s="128">
        <v>200553.0</v>
      </c>
      <c r="AW194" s="130">
        <v>124192.0</v>
      </c>
      <c r="AX194" s="132">
        <f t="shared" si="38"/>
        <v>8.068726642</v>
      </c>
      <c r="AY194" s="42">
        <v>727319.0</v>
      </c>
      <c r="AZ194" s="44">
        <v>588155.0</v>
      </c>
      <c r="BA194" s="44">
        <v>27902.0</v>
      </c>
      <c r="BB194" s="44">
        <v>61113.0</v>
      </c>
      <c r="BC194" s="44">
        <v>33246.0</v>
      </c>
      <c r="BD194" s="44">
        <v>1221.0</v>
      </c>
      <c r="BE194" s="71">
        <v>15682.0</v>
      </c>
      <c r="BF194" s="42">
        <v>566402.0</v>
      </c>
      <c r="BG194" s="44">
        <v>472209.0</v>
      </c>
      <c r="BH194" s="44">
        <v>20087.0</v>
      </c>
      <c r="BI194" s="44">
        <v>39337.0</v>
      </c>
      <c r="BJ194" s="44">
        <v>24785.0</v>
      </c>
      <c r="BK194" s="44">
        <v>961.0</v>
      </c>
      <c r="BL194" s="71">
        <v>9023.0</v>
      </c>
      <c r="BM194" s="186"/>
      <c r="BN194" s="186"/>
      <c r="BO194" s="44"/>
      <c r="BP194" s="58"/>
      <c r="BQ194" s="58"/>
      <c r="BR194" s="58"/>
      <c r="BS194" s="58"/>
      <c r="BT194" s="58"/>
      <c r="BU194" s="58"/>
      <c r="BV194" s="58"/>
      <c r="BW194" s="58"/>
      <c r="BX194" s="58"/>
      <c r="BY194" s="58"/>
      <c r="BZ194" s="58"/>
      <c r="CA194" s="58"/>
      <c r="CB194" s="58"/>
      <c r="CC194" s="58"/>
      <c r="CD194" s="56"/>
      <c r="CE194" s="56"/>
      <c r="CF194" s="58"/>
      <c r="CG194" s="56"/>
      <c r="CH194" s="58"/>
      <c r="CI194" s="58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</row>
    <row r="195" ht="15.0" customHeight="1">
      <c r="A195" s="139" t="s">
        <v>1657</v>
      </c>
      <c r="B195" s="140" t="s">
        <v>1658</v>
      </c>
      <c r="C195" s="65" t="s">
        <v>1659</v>
      </c>
      <c r="D195" s="67" t="s">
        <v>1660</v>
      </c>
      <c r="E195" s="69" t="s">
        <v>1661</v>
      </c>
      <c r="F195" s="71" t="s">
        <v>1662</v>
      </c>
      <c r="G195" s="73">
        <v>1946.0</v>
      </c>
      <c r="H195" s="75" t="s">
        <v>1009</v>
      </c>
      <c r="I195" s="73" t="s">
        <v>499</v>
      </c>
      <c r="J195" s="87">
        <f t="shared" si="48"/>
        <v>0.6295836992</v>
      </c>
      <c r="K195" s="89">
        <f t="shared" si="49"/>
        <v>0.3694929983</v>
      </c>
      <c r="L195" s="42" t="str">
        <f t="shared" si="31"/>
        <v>D+</v>
      </c>
      <c r="M195" s="180">
        <f t="shared" si="32"/>
        <v>6.064898067</v>
      </c>
      <c r="N195" s="87">
        <f t="shared" si="6"/>
        <v>0.5788073198</v>
      </c>
      <c r="O195" s="89">
        <f t="shared" si="7"/>
        <v>0.4211926802</v>
      </c>
      <c r="P195" s="44" t="str">
        <f t="shared" si="33"/>
        <v>D+</v>
      </c>
      <c r="Q195" s="180">
        <f t="shared" si="34"/>
        <v>5.916212666</v>
      </c>
      <c r="R195" s="87">
        <f t="shared" si="8"/>
        <v>0.5990192776</v>
      </c>
      <c r="S195" s="89">
        <f t="shared" si="9"/>
        <v>0.4009807224</v>
      </c>
      <c r="T195" s="44" t="str">
        <f t="shared" si="35"/>
        <v>D+</v>
      </c>
      <c r="U195" s="180">
        <f t="shared" si="36"/>
        <v>6.213583468</v>
      </c>
      <c r="V195" s="87">
        <f t="shared" si="50"/>
        <v>0.6301655326</v>
      </c>
      <c r="W195" s="124">
        <f t="shared" si="51"/>
        <v>0.3698344674</v>
      </c>
      <c r="X195" s="87">
        <f t="shared" si="12"/>
        <v>0.6597976304</v>
      </c>
      <c r="Y195" s="124">
        <f t="shared" si="13"/>
        <v>0.3402023696</v>
      </c>
      <c r="Z195" s="87">
        <f t="shared" si="14"/>
        <v>0.7518129396</v>
      </c>
      <c r="AA195" s="89">
        <f t="shared" si="15"/>
        <v>0.02608011882</v>
      </c>
      <c r="AB195" s="89">
        <f t="shared" si="16"/>
        <v>0.1402534475</v>
      </c>
      <c r="AC195" s="89">
        <f t="shared" si="17"/>
        <v>0.06393706406</v>
      </c>
      <c r="AD195" s="89">
        <f t="shared" si="18"/>
        <v>0.001179502861</v>
      </c>
      <c r="AE195" s="89">
        <f t="shared" si="19"/>
        <v>0.01673692718</v>
      </c>
      <c r="AF195" s="87"/>
      <c r="AG195" s="124"/>
      <c r="AH195" s="21">
        <v>192.0</v>
      </c>
      <c r="AI195" s="128">
        <f t="shared" si="20"/>
        <v>220946</v>
      </c>
      <c r="AJ195" s="182">
        <v>139104.0</v>
      </c>
      <c r="AK195" s="182">
        <v>81638.0</v>
      </c>
      <c r="AL195" s="197">
        <v>204.0</v>
      </c>
      <c r="AM195" s="128">
        <v>212119.0</v>
      </c>
      <c r="AN195" s="138">
        <v>109372.0</v>
      </c>
      <c r="AO195" s="128"/>
      <c r="AP195" s="138"/>
      <c r="AQ195" s="109">
        <f t="shared" si="21"/>
        <v>6.064898067</v>
      </c>
      <c r="AR195" s="198">
        <v>332925.0</v>
      </c>
      <c r="AS195" s="182">
        <v>189461.0</v>
      </c>
      <c r="AT195" s="182">
        <v>137869.0</v>
      </c>
      <c r="AU195" s="132">
        <f t="shared" si="37"/>
        <v>5.916212666</v>
      </c>
      <c r="AV195" s="128">
        <v>188491.0</v>
      </c>
      <c r="AW195" s="130">
        <v>126175.0</v>
      </c>
      <c r="AX195" s="132">
        <f t="shared" si="38"/>
        <v>6.213583468</v>
      </c>
      <c r="AY195" s="42">
        <v>727900.0</v>
      </c>
      <c r="AZ195" s="44">
        <v>524287.0</v>
      </c>
      <c r="BA195" s="44">
        <v>19245.0</v>
      </c>
      <c r="BB195" s="44">
        <v>118080.0</v>
      </c>
      <c r="BC195" s="44">
        <v>49556.0</v>
      </c>
      <c r="BD195" s="44">
        <v>892.0</v>
      </c>
      <c r="BE195" s="71">
        <v>15840.0</v>
      </c>
      <c r="BF195" s="42">
        <v>549384.0</v>
      </c>
      <c r="BG195" s="44">
        <v>413034.0</v>
      </c>
      <c r="BH195" s="44">
        <v>14328.0</v>
      </c>
      <c r="BI195" s="44">
        <v>77053.0</v>
      </c>
      <c r="BJ195" s="44">
        <v>35126.0</v>
      </c>
      <c r="BK195" s="44">
        <v>648.0</v>
      </c>
      <c r="BL195" s="71">
        <v>9195.0</v>
      </c>
      <c r="BM195" s="186"/>
      <c r="BN195" s="186"/>
      <c r="BO195" s="44"/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  <c r="BZ195" s="58"/>
      <c r="CA195" s="58"/>
      <c r="CB195" s="58"/>
      <c r="CC195" s="58"/>
      <c r="CD195" s="56"/>
      <c r="CE195" s="56"/>
      <c r="CF195" s="58"/>
      <c r="CG195" s="56"/>
      <c r="CH195" s="58"/>
      <c r="CI195" s="58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</row>
    <row r="196" ht="15.0" customHeight="1">
      <c r="A196" s="176" t="s">
        <v>1663</v>
      </c>
      <c r="B196" s="178" t="s">
        <v>1664</v>
      </c>
      <c r="C196" s="65" t="s">
        <v>332</v>
      </c>
      <c r="D196" s="67" t="s">
        <v>1665</v>
      </c>
      <c r="E196" s="69" t="s">
        <v>1666</v>
      </c>
      <c r="F196" s="71" t="s">
        <v>1667</v>
      </c>
      <c r="G196" s="73">
        <v>1980.0</v>
      </c>
      <c r="H196" s="75" t="s">
        <v>110</v>
      </c>
      <c r="I196" s="73">
        <v>2012.0</v>
      </c>
      <c r="J196" s="87">
        <f t="shared" si="48"/>
        <v>0.9790534721</v>
      </c>
      <c r="K196" s="82">
        <f t="shared" si="49"/>
        <v>0</v>
      </c>
      <c r="L196" s="42" t="str">
        <f t="shared" si="31"/>
        <v>D+</v>
      </c>
      <c r="M196" s="180">
        <f t="shared" si="32"/>
        <v>6.92996692</v>
      </c>
      <c r="N196" s="87">
        <f t="shared" si="6"/>
        <v>0.5809480726</v>
      </c>
      <c r="O196" s="89">
        <f t="shared" si="7"/>
        <v>0.4190519274</v>
      </c>
      <c r="P196" s="44" t="str">
        <f t="shared" si="33"/>
        <v>D+</v>
      </c>
      <c r="Q196" s="180">
        <f t="shared" si="34"/>
        <v>6.130287943</v>
      </c>
      <c r="R196" s="87">
        <f t="shared" si="8"/>
        <v>0.6141799019</v>
      </c>
      <c r="S196" s="89">
        <f t="shared" si="9"/>
        <v>0.3858200981</v>
      </c>
      <c r="T196" s="44" t="str">
        <f t="shared" si="35"/>
        <v>D+</v>
      </c>
      <c r="U196" s="180">
        <f t="shared" si="36"/>
        <v>7.729645897</v>
      </c>
      <c r="V196" s="78">
        <f t="shared" si="50"/>
        <v>1</v>
      </c>
      <c r="W196" s="80">
        <f t="shared" si="51"/>
        <v>0</v>
      </c>
      <c r="X196" s="87">
        <f t="shared" si="12"/>
        <v>0.6300638597</v>
      </c>
      <c r="Y196" s="124">
        <f t="shared" si="13"/>
        <v>0.3699361403</v>
      </c>
      <c r="Z196" s="87">
        <f t="shared" si="14"/>
        <v>0.8821648384</v>
      </c>
      <c r="AA196" s="89">
        <f t="shared" si="15"/>
        <v>0.02125064224</v>
      </c>
      <c r="AB196" s="89">
        <f t="shared" si="16"/>
        <v>0.03046841597</v>
      </c>
      <c r="AC196" s="89">
        <f t="shared" si="17"/>
        <v>0.04996748359</v>
      </c>
      <c r="AD196" s="89">
        <f t="shared" si="18"/>
        <v>0.001054537746</v>
      </c>
      <c r="AE196" s="89">
        <f t="shared" si="19"/>
        <v>0.01509408201</v>
      </c>
      <c r="AF196" s="87"/>
      <c r="AG196" s="124"/>
      <c r="AH196" s="21">
        <v>193.0</v>
      </c>
      <c r="AI196" s="128">
        <f t="shared" si="20"/>
        <v>188098</v>
      </c>
      <c r="AJ196" s="182">
        <v>184158.0</v>
      </c>
      <c r="AK196" s="182">
        <v>0.0</v>
      </c>
      <c r="AL196" s="183">
        <v>3940.0</v>
      </c>
      <c r="AM196" s="128">
        <v>221303.0</v>
      </c>
      <c r="AN196" s="138">
        <v>129936.0</v>
      </c>
      <c r="AO196" s="128"/>
      <c r="AP196" s="138"/>
      <c r="AQ196" s="109">
        <f t="shared" si="21"/>
        <v>6.92996692</v>
      </c>
      <c r="AR196" s="198">
        <v>370160.0</v>
      </c>
      <c r="AS196" s="182">
        <v>211895.0</v>
      </c>
      <c r="AT196" s="182">
        <v>152845.0</v>
      </c>
      <c r="AU196" s="132">
        <f t="shared" si="37"/>
        <v>6.130287943</v>
      </c>
      <c r="AV196" s="128">
        <v>219573.0</v>
      </c>
      <c r="AW196" s="130">
        <v>137933.0</v>
      </c>
      <c r="AX196" s="132">
        <f t="shared" si="38"/>
        <v>7.729645897</v>
      </c>
      <c r="AY196" s="42">
        <v>729440.0</v>
      </c>
      <c r="AZ196" s="44">
        <v>633759.0</v>
      </c>
      <c r="BA196" s="44">
        <v>15979.0</v>
      </c>
      <c r="BB196" s="44">
        <v>25674.0</v>
      </c>
      <c r="BC196" s="44">
        <v>37598.0</v>
      </c>
      <c r="BD196" s="44">
        <v>807.0</v>
      </c>
      <c r="BE196" s="71">
        <v>15623.0</v>
      </c>
      <c r="BF196" s="42">
        <v>556642.0</v>
      </c>
      <c r="BG196" s="44">
        <v>491050.0</v>
      </c>
      <c r="BH196" s="44">
        <v>11829.0</v>
      </c>
      <c r="BI196" s="44">
        <v>16960.0</v>
      </c>
      <c r="BJ196" s="44">
        <v>27814.0</v>
      </c>
      <c r="BK196" s="44">
        <v>587.0</v>
      </c>
      <c r="BL196" s="71">
        <v>8402.0</v>
      </c>
      <c r="BM196" s="186"/>
      <c r="BN196" s="186"/>
      <c r="BO196" s="44"/>
      <c r="BP196" s="58"/>
      <c r="BQ196" s="58"/>
      <c r="BR196" s="58"/>
      <c r="BS196" s="58"/>
      <c r="BT196" s="58"/>
      <c r="BU196" s="58"/>
      <c r="BV196" s="58"/>
      <c r="BW196" s="58"/>
      <c r="BX196" s="58"/>
      <c r="BY196" s="58"/>
      <c r="BZ196" s="58"/>
      <c r="CA196" s="58"/>
      <c r="CB196" s="58"/>
      <c r="CC196" s="58"/>
      <c r="CD196" s="56"/>
      <c r="CE196" s="56"/>
      <c r="CF196" s="58"/>
      <c r="CG196" s="56"/>
      <c r="CH196" s="58"/>
      <c r="CI196" s="58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</row>
    <row r="197" ht="15.0" customHeight="1">
      <c r="A197" s="139" t="s">
        <v>1668</v>
      </c>
      <c r="B197" s="140" t="s">
        <v>1669</v>
      </c>
      <c r="C197" s="209" t="s">
        <v>1670</v>
      </c>
      <c r="D197" s="67" t="s">
        <v>1671</v>
      </c>
      <c r="E197" s="69" t="s">
        <v>1672</v>
      </c>
      <c r="F197" s="71" t="s">
        <v>1673</v>
      </c>
      <c r="G197" s="73">
        <v>1963.0</v>
      </c>
      <c r="H197" s="75" t="s">
        <v>78</v>
      </c>
      <c r="I197" s="73" t="s">
        <v>182</v>
      </c>
      <c r="J197" s="87">
        <f t="shared" si="48"/>
        <v>0.9829428911</v>
      </c>
      <c r="K197" s="82">
        <f t="shared" si="49"/>
        <v>0</v>
      </c>
      <c r="L197" s="42" t="str">
        <f t="shared" si="31"/>
        <v>D+</v>
      </c>
      <c r="M197" s="180">
        <f t="shared" si="32"/>
        <v>13.99471761</v>
      </c>
      <c r="N197" s="87">
        <f t="shared" si="6"/>
        <v>0.6630291247</v>
      </c>
      <c r="O197" s="89">
        <f t="shared" si="7"/>
        <v>0.3369708753</v>
      </c>
      <c r="P197" s="44" t="str">
        <f t="shared" si="33"/>
        <v>D+</v>
      </c>
      <c r="Q197" s="180">
        <f t="shared" si="34"/>
        <v>14.33839315</v>
      </c>
      <c r="R197" s="87">
        <f t="shared" si="8"/>
        <v>0.6733938635</v>
      </c>
      <c r="S197" s="89">
        <f t="shared" si="9"/>
        <v>0.3266061365</v>
      </c>
      <c r="T197" s="44" t="str">
        <f t="shared" si="35"/>
        <v>D+</v>
      </c>
      <c r="U197" s="180">
        <f t="shared" si="36"/>
        <v>13.65104206</v>
      </c>
      <c r="V197" s="78">
        <f t="shared" si="50"/>
        <v>1</v>
      </c>
      <c r="W197" s="80">
        <f t="shared" si="51"/>
        <v>0</v>
      </c>
      <c r="X197" s="87">
        <f t="shared" si="12"/>
        <v>0.7563580606</v>
      </c>
      <c r="Y197" s="124">
        <f t="shared" si="13"/>
        <v>0.2436419394</v>
      </c>
      <c r="Z197" s="87">
        <f t="shared" si="14"/>
        <v>0.7708280096</v>
      </c>
      <c r="AA197" s="89">
        <f t="shared" si="15"/>
        <v>0.04475527132</v>
      </c>
      <c r="AB197" s="89">
        <f t="shared" si="16"/>
        <v>0.06490127285</v>
      </c>
      <c r="AC197" s="89">
        <f t="shared" si="17"/>
        <v>0.09017355811</v>
      </c>
      <c r="AD197" s="89">
        <f t="shared" si="18"/>
        <v>0.0009893434075</v>
      </c>
      <c r="AE197" s="89">
        <f t="shared" si="19"/>
        <v>0.02835254467</v>
      </c>
      <c r="AF197" s="87"/>
      <c r="AG197" s="124"/>
      <c r="AH197" s="21">
        <v>194.0</v>
      </c>
      <c r="AI197" s="128">
        <f t="shared" si="20"/>
        <v>185260</v>
      </c>
      <c r="AJ197" s="182">
        <v>182100.0</v>
      </c>
      <c r="AK197" s="182">
        <v>0.0</v>
      </c>
      <c r="AL197" s="183">
        <v>3160.0</v>
      </c>
      <c r="AM197" s="128">
        <v>257490.0</v>
      </c>
      <c r="AN197" s="138">
        <v>82944.0</v>
      </c>
      <c r="AO197" s="128"/>
      <c r="AP197" s="138"/>
      <c r="AQ197" s="109">
        <f t="shared" si="21"/>
        <v>13.99471761</v>
      </c>
      <c r="AR197" s="198">
        <v>362013.0</v>
      </c>
      <c r="AS197" s="182">
        <v>235984.0</v>
      </c>
      <c r="AT197" s="182">
        <v>119934.0</v>
      </c>
      <c r="AU197" s="132">
        <f t="shared" si="37"/>
        <v>14.33839315</v>
      </c>
      <c r="AV197" s="128">
        <v>230731.0</v>
      </c>
      <c r="AW197" s="130">
        <v>111908.0</v>
      </c>
      <c r="AX197" s="132">
        <f t="shared" si="38"/>
        <v>13.65104206</v>
      </c>
      <c r="AY197" s="42">
        <v>727037.0</v>
      </c>
      <c r="AZ197" s="44">
        <v>546918.0</v>
      </c>
      <c r="BA197" s="44">
        <v>34370.0</v>
      </c>
      <c r="BB197" s="44">
        <v>53303.0</v>
      </c>
      <c r="BC197" s="44">
        <v>66396.0</v>
      </c>
      <c r="BD197" s="44">
        <v>764.0</v>
      </c>
      <c r="BE197" s="71">
        <v>25286.0</v>
      </c>
      <c r="BF197" s="42">
        <v>579172.0</v>
      </c>
      <c r="BG197" s="44">
        <v>446442.0</v>
      </c>
      <c r="BH197" s="44">
        <v>25921.0</v>
      </c>
      <c r="BI197" s="44">
        <v>37589.0</v>
      </c>
      <c r="BJ197" s="44">
        <v>52226.0</v>
      </c>
      <c r="BK197" s="44">
        <v>573.0</v>
      </c>
      <c r="BL197" s="71">
        <v>16421.0</v>
      </c>
      <c r="BM197" s="186"/>
      <c r="BN197" s="186"/>
      <c r="BO197" s="44"/>
      <c r="BP197" s="58"/>
      <c r="BQ197" s="58"/>
      <c r="BR197" s="58"/>
      <c r="BS197" s="58"/>
      <c r="BT197" s="58"/>
      <c r="BU197" s="58"/>
      <c r="BV197" s="58"/>
      <c r="BW197" s="58"/>
      <c r="BX197" s="58"/>
      <c r="BY197" s="58"/>
      <c r="BZ197" s="58"/>
      <c r="CA197" s="58"/>
      <c r="CB197" s="58"/>
      <c r="CC197" s="58"/>
      <c r="CD197" s="56"/>
      <c r="CE197" s="56"/>
      <c r="CF197" s="58"/>
      <c r="CG197" s="56"/>
      <c r="CH197" s="58"/>
      <c r="CI197" s="58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</row>
    <row r="198" ht="15.0" customHeight="1">
      <c r="A198" s="176" t="s">
        <v>1674</v>
      </c>
      <c r="B198" s="178" t="s">
        <v>1675</v>
      </c>
      <c r="C198" s="65" t="s">
        <v>1676</v>
      </c>
      <c r="D198" s="67" t="s">
        <v>1677</v>
      </c>
      <c r="E198" s="69" t="s">
        <v>1678</v>
      </c>
      <c r="F198" s="71" t="s">
        <v>1679</v>
      </c>
      <c r="G198" s="73">
        <v>1978.0</v>
      </c>
      <c r="H198" s="75" t="s">
        <v>78</v>
      </c>
      <c r="I198" s="73">
        <v>2014.0</v>
      </c>
      <c r="J198" s="87">
        <f t="shared" si="48"/>
        <v>0.5496971189</v>
      </c>
      <c r="K198" s="89">
        <f t="shared" si="49"/>
        <v>0.4113930328</v>
      </c>
      <c r="L198" s="42" t="str">
        <f t="shared" si="31"/>
        <v>D+</v>
      </c>
      <c r="M198" s="180">
        <f t="shared" si="32"/>
        <v>3.868128138</v>
      </c>
      <c r="N198" s="87">
        <f t="shared" si="6"/>
        <v>0.5550267168</v>
      </c>
      <c r="O198" s="89">
        <f t="shared" si="7"/>
        <v>0.4449732832</v>
      </c>
      <c r="P198" s="44" t="str">
        <f t="shared" si="33"/>
        <v>D+</v>
      </c>
      <c r="Q198" s="180">
        <f t="shared" si="34"/>
        <v>3.538152366</v>
      </c>
      <c r="R198" s="87">
        <f t="shared" si="8"/>
        <v>0.578864482</v>
      </c>
      <c r="S198" s="89">
        <f t="shared" si="9"/>
        <v>0.421135518</v>
      </c>
      <c r="T198" s="44" t="str">
        <f t="shared" si="35"/>
        <v>D+</v>
      </c>
      <c r="U198" s="180">
        <f t="shared" si="36"/>
        <v>4.198103911</v>
      </c>
      <c r="V198" s="87">
        <f t="shared" si="50"/>
        <v>0.5719516717</v>
      </c>
      <c r="W198" s="124">
        <f t="shared" si="51"/>
        <v>0.4280483283</v>
      </c>
      <c r="X198" s="87">
        <f t="shared" si="12"/>
        <v>0.5060550295</v>
      </c>
      <c r="Y198" s="124">
        <f t="shared" si="13"/>
        <v>0.4939449705</v>
      </c>
      <c r="Z198" s="87">
        <f t="shared" si="14"/>
        <v>0.8709403527</v>
      </c>
      <c r="AA198" s="89">
        <f t="shared" si="15"/>
        <v>0.02285916866</v>
      </c>
      <c r="AB198" s="89">
        <f t="shared" si="16"/>
        <v>0.06008331118</v>
      </c>
      <c r="AC198" s="89">
        <f t="shared" si="17"/>
        <v>0.03358326686</v>
      </c>
      <c r="AD198" s="89">
        <f t="shared" si="18"/>
        <v>0.001116724275</v>
      </c>
      <c r="AE198" s="89">
        <f t="shared" si="19"/>
        <v>0.01141717628</v>
      </c>
      <c r="AF198" s="87"/>
      <c r="AG198" s="124"/>
      <c r="AH198" s="21">
        <v>195.0</v>
      </c>
      <c r="AI198" s="128">
        <f t="shared" si="20"/>
        <v>272219</v>
      </c>
      <c r="AJ198" s="182">
        <v>149638.0</v>
      </c>
      <c r="AK198" s="182">
        <v>111989.0</v>
      </c>
      <c r="AL198" s="183">
        <v>10592.0</v>
      </c>
      <c r="AM198" s="128">
        <v>180942.0</v>
      </c>
      <c r="AN198" s="138">
        <v>176612.0</v>
      </c>
      <c r="AO198" s="128"/>
      <c r="AP198" s="138"/>
      <c r="AQ198" s="109">
        <f t="shared" si="21"/>
        <v>3.868128138</v>
      </c>
      <c r="AR198" s="198">
        <v>387259.0</v>
      </c>
      <c r="AS198" s="182">
        <v>212003.0</v>
      </c>
      <c r="AT198" s="182">
        <v>169966.0</v>
      </c>
      <c r="AU198" s="132">
        <f t="shared" si="37"/>
        <v>3.538152366</v>
      </c>
      <c r="AV198" s="128">
        <v>212823.0</v>
      </c>
      <c r="AW198" s="130">
        <v>154833.0</v>
      </c>
      <c r="AX198" s="132">
        <f t="shared" si="38"/>
        <v>4.198103911</v>
      </c>
      <c r="AY198" s="42">
        <v>727373.0</v>
      </c>
      <c r="AZ198" s="44">
        <v>618612.0</v>
      </c>
      <c r="BA198" s="44">
        <v>17982.0</v>
      </c>
      <c r="BB198" s="44">
        <v>52252.0</v>
      </c>
      <c r="BC198" s="44">
        <v>26034.0</v>
      </c>
      <c r="BD198" s="44">
        <v>814.0</v>
      </c>
      <c r="BE198" s="71">
        <v>11679.0</v>
      </c>
      <c r="BF198" s="42">
        <v>564150.0</v>
      </c>
      <c r="BG198" s="44">
        <v>491341.0</v>
      </c>
      <c r="BH198" s="44">
        <v>12896.0</v>
      </c>
      <c r="BI198" s="44">
        <v>33896.0</v>
      </c>
      <c r="BJ198" s="44">
        <v>18946.0</v>
      </c>
      <c r="BK198" s="44">
        <v>630.0</v>
      </c>
      <c r="BL198" s="71">
        <v>6441.0</v>
      </c>
      <c r="BM198" s="186"/>
      <c r="BN198" s="186"/>
      <c r="BO198" s="44"/>
      <c r="BP198" s="58"/>
      <c r="BQ198" s="58"/>
      <c r="BR198" s="58"/>
      <c r="BS198" s="58"/>
      <c r="BT198" s="58"/>
      <c r="BU198" s="58"/>
      <c r="BV198" s="58"/>
      <c r="BW198" s="58"/>
      <c r="BX198" s="58"/>
      <c r="BY198" s="58"/>
      <c r="BZ198" s="58"/>
      <c r="CA198" s="58"/>
      <c r="CB198" s="58"/>
      <c r="CC198" s="58"/>
      <c r="CD198" s="56"/>
      <c r="CE198" s="56"/>
      <c r="CF198" s="58"/>
      <c r="CG198" s="56"/>
      <c r="CH198" s="58"/>
      <c r="CI198" s="58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</row>
    <row r="199" ht="15.0" customHeight="1">
      <c r="A199" s="139" t="s">
        <v>1680</v>
      </c>
      <c r="B199" s="140" t="s">
        <v>1681</v>
      </c>
      <c r="C199" s="65" t="s">
        <v>255</v>
      </c>
      <c r="D199" s="67" t="s">
        <v>1682</v>
      </c>
      <c r="E199" s="69" t="s">
        <v>1683</v>
      </c>
      <c r="F199" s="71" t="s">
        <v>1684</v>
      </c>
      <c r="G199" s="73">
        <v>1952.0</v>
      </c>
      <c r="H199" s="75" t="s">
        <v>110</v>
      </c>
      <c r="I199" s="73">
        <v>1998.0</v>
      </c>
      <c r="J199" s="87">
        <f t="shared" si="48"/>
        <v>0.9833063523</v>
      </c>
      <c r="K199" s="82">
        <f t="shared" si="49"/>
        <v>0</v>
      </c>
      <c r="L199" s="42" t="str">
        <f t="shared" si="31"/>
        <v>D+</v>
      </c>
      <c r="M199" s="180">
        <f t="shared" si="32"/>
        <v>30.74500324</v>
      </c>
      <c r="N199" s="87">
        <f t="shared" si="6"/>
        <v>0.8405406671</v>
      </c>
      <c r="O199" s="89">
        <f t="shared" si="7"/>
        <v>0.1594593329</v>
      </c>
      <c r="P199" s="44" t="str">
        <f t="shared" si="33"/>
        <v>D+</v>
      </c>
      <c r="Q199" s="180">
        <f t="shared" si="34"/>
        <v>32.08954739</v>
      </c>
      <c r="R199" s="87">
        <f t="shared" si="8"/>
        <v>0.8308880339</v>
      </c>
      <c r="S199" s="89">
        <f t="shared" si="9"/>
        <v>0.1691119661</v>
      </c>
      <c r="T199" s="44" t="str">
        <f t="shared" si="35"/>
        <v>D+</v>
      </c>
      <c r="U199" s="180">
        <f t="shared" si="36"/>
        <v>29.4004591</v>
      </c>
      <c r="V199" s="78">
        <f t="shared" si="50"/>
        <v>1</v>
      </c>
      <c r="W199" s="80">
        <f t="shared" si="51"/>
        <v>0</v>
      </c>
      <c r="X199" s="78">
        <f t="shared" si="12"/>
        <v>1</v>
      </c>
      <c r="Y199" s="80">
        <f t="shared" si="13"/>
        <v>0</v>
      </c>
      <c r="Z199" s="87">
        <f t="shared" si="14"/>
        <v>0.488372287</v>
      </c>
      <c r="AA199" s="89">
        <f t="shared" si="15"/>
        <v>0.2048676398</v>
      </c>
      <c r="AB199" s="89">
        <f t="shared" si="16"/>
        <v>0.1668988483</v>
      </c>
      <c r="AC199" s="89">
        <f t="shared" si="17"/>
        <v>0.0977081585</v>
      </c>
      <c r="AD199" s="89">
        <f t="shared" si="18"/>
        <v>0.001851892016</v>
      </c>
      <c r="AE199" s="89">
        <f t="shared" si="19"/>
        <v>0.04030117437</v>
      </c>
      <c r="AF199" s="78"/>
      <c r="AG199" s="80"/>
      <c r="AH199" s="21">
        <v>196.0</v>
      </c>
      <c r="AI199" s="128">
        <f t="shared" si="20"/>
        <v>144546</v>
      </c>
      <c r="AJ199" s="182">
        <v>142133.0</v>
      </c>
      <c r="AK199" s="182">
        <v>0.0</v>
      </c>
      <c r="AL199" s="183">
        <v>2413.0</v>
      </c>
      <c r="AM199" s="128">
        <v>210794.0</v>
      </c>
      <c r="AN199" s="138">
        <v>0.0</v>
      </c>
      <c r="AO199" s="128"/>
      <c r="AP199" s="138"/>
      <c r="AQ199" s="109">
        <f t="shared" si="21"/>
        <v>30.74500324</v>
      </c>
      <c r="AR199" s="198">
        <v>283031.0</v>
      </c>
      <c r="AS199" s="182">
        <v>233382.0</v>
      </c>
      <c r="AT199" s="182">
        <v>44275.0</v>
      </c>
      <c r="AU199" s="132">
        <f t="shared" si="37"/>
        <v>32.08954739</v>
      </c>
      <c r="AV199" s="128">
        <v>214011.0</v>
      </c>
      <c r="AW199" s="130">
        <v>43558.0</v>
      </c>
      <c r="AX199" s="132">
        <f t="shared" si="38"/>
        <v>29.4004591</v>
      </c>
      <c r="AY199" s="42">
        <v>727839.0</v>
      </c>
      <c r="AZ199" s="44">
        <v>320503.0</v>
      </c>
      <c r="BA199" s="44">
        <v>164496.0</v>
      </c>
      <c r="BB199" s="44">
        <v>141116.0</v>
      </c>
      <c r="BC199" s="44">
        <v>67289.0</v>
      </c>
      <c r="BD199" s="44">
        <v>1453.0</v>
      </c>
      <c r="BE199" s="71">
        <v>32982.0</v>
      </c>
      <c r="BF199" s="42">
        <v>599387.0</v>
      </c>
      <c r="BG199" s="44">
        <v>292724.0</v>
      </c>
      <c r="BH199" s="44">
        <v>122795.0</v>
      </c>
      <c r="BI199" s="44">
        <v>100037.0</v>
      </c>
      <c r="BJ199" s="44">
        <v>58565.0</v>
      </c>
      <c r="BK199" s="44">
        <v>1110.0</v>
      </c>
      <c r="BL199" s="71">
        <v>24156.0</v>
      </c>
      <c r="BM199" s="186"/>
      <c r="BN199" s="186"/>
      <c r="BO199" s="44"/>
      <c r="BP199" s="58"/>
      <c r="BQ199" s="58"/>
      <c r="BR199" s="58"/>
      <c r="BS199" s="58"/>
      <c r="BT199" s="58"/>
      <c r="BU199" s="58"/>
      <c r="BV199" s="58"/>
      <c r="BW199" s="58"/>
      <c r="BX199" s="58"/>
      <c r="BY199" s="58"/>
      <c r="BZ199" s="58"/>
      <c r="CA199" s="58"/>
      <c r="CB199" s="58"/>
      <c r="CC199" s="58"/>
      <c r="CD199" s="56"/>
      <c r="CE199" s="56"/>
      <c r="CF199" s="58"/>
      <c r="CG199" s="56"/>
      <c r="CH199" s="58"/>
      <c r="CI199" s="58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</row>
    <row r="200" ht="15.0" customHeight="1">
      <c r="A200" s="176" t="s">
        <v>1685</v>
      </c>
      <c r="B200" s="178" t="s">
        <v>1686</v>
      </c>
      <c r="C200" s="65" t="s">
        <v>1687</v>
      </c>
      <c r="D200" s="67" t="s">
        <v>1688</v>
      </c>
      <c r="E200" s="69" t="s">
        <v>1689</v>
      </c>
      <c r="F200" s="71" t="s">
        <v>1690</v>
      </c>
      <c r="G200" s="73">
        <v>1955.0</v>
      </c>
      <c r="H200" s="75" t="s">
        <v>110</v>
      </c>
      <c r="I200" s="73" t="s">
        <v>1105</v>
      </c>
      <c r="J200" s="87">
        <f t="shared" si="48"/>
        <v>0.9866880419</v>
      </c>
      <c r="K200" s="82">
        <f t="shared" si="49"/>
        <v>0</v>
      </c>
      <c r="L200" s="42" t="str">
        <f t="shared" si="31"/>
        <v>D+</v>
      </c>
      <c r="M200" s="180">
        <f t="shared" si="32"/>
        <v>5.863464354</v>
      </c>
      <c r="N200" s="87">
        <f t="shared" si="6"/>
        <v>0.5858606383</v>
      </c>
      <c r="O200" s="89">
        <f t="shared" si="7"/>
        <v>0.4141393617</v>
      </c>
      <c r="P200" s="44" t="str">
        <f t="shared" si="33"/>
        <v>D+</v>
      </c>
      <c r="Q200" s="180">
        <f t="shared" si="34"/>
        <v>6.621544512</v>
      </c>
      <c r="R200" s="87">
        <f t="shared" si="8"/>
        <v>0.5879372849</v>
      </c>
      <c r="S200" s="89">
        <f t="shared" si="9"/>
        <v>0.4120627151</v>
      </c>
      <c r="T200" s="44" t="str">
        <f t="shared" si="35"/>
        <v>D+</v>
      </c>
      <c r="U200" s="180">
        <f t="shared" si="36"/>
        <v>5.105384196</v>
      </c>
      <c r="V200" s="78">
        <f t="shared" si="50"/>
        <v>1</v>
      </c>
      <c r="W200" s="80">
        <f t="shared" si="51"/>
        <v>0</v>
      </c>
      <c r="X200" s="87">
        <f t="shared" si="12"/>
        <v>0.7624718043</v>
      </c>
      <c r="Y200" s="124">
        <f t="shared" si="13"/>
        <v>0.2375281957</v>
      </c>
      <c r="Z200" s="87">
        <f t="shared" si="14"/>
        <v>0.7898100911</v>
      </c>
      <c r="AA200" s="89">
        <f t="shared" si="15"/>
        <v>0.06854593318</v>
      </c>
      <c r="AB200" s="89">
        <f t="shared" si="16"/>
        <v>0.04297726727</v>
      </c>
      <c r="AC200" s="89">
        <f t="shared" si="17"/>
        <v>0.06507707983</v>
      </c>
      <c r="AD200" s="89">
        <f t="shared" si="18"/>
        <v>0.001519688134</v>
      </c>
      <c r="AE200" s="89">
        <f t="shared" si="19"/>
        <v>0.03206994043</v>
      </c>
      <c r="AF200" s="87"/>
      <c r="AG200" s="124"/>
      <c r="AH200" s="21">
        <v>197.0</v>
      </c>
      <c r="AI200" s="128">
        <f t="shared" si="20"/>
        <v>203351</v>
      </c>
      <c r="AJ200" s="182">
        <v>200644.0</v>
      </c>
      <c r="AK200" s="182">
        <v>0.0</v>
      </c>
      <c r="AL200" s="183">
        <v>2707.0</v>
      </c>
      <c r="AM200" s="128">
        <v>263999.0</v>
      </c>
      <c r="AN200" s="138">
        <v>82242.0</v>
      </c>
      <c r="AO200" s="128"/>
      <c r="AP200" s="138"/>
      <c r="AQ200" s="109">
        <f t="shared" si="21"/>
        <v>5.863464354</v>
      </c>
      <c r="AR200" s="198">
        <v>369239.0</v>
      </c>
      <c r="AS200" s="182">
        <v>213364.0</v>
      </c>
      <c r="AT200" s="182">
        <v>150825.0</v>
      </c>
      <c r="AU200" s="132">
        <f t="shared" si="37"/>
        <v>6.621544512</v>
      </c>
      <c r="AV200" s="128">
        <v>205644.0</v>
      </c>
      <c r="AW200" s="130">
        <v>144128.0</v>
      </c>
      <c r="AX200" s="132">
        <f t="shared" si="38"/>
        <v>5.105384196</v>
      </c>
      <c r="AY200" s="42">
        <v>725462.0</v>
      </c>
      <c r="AZ200" s="44">
        <v>556481.0</v>
      </c>
      <c r="BA200" s="44">
        <v>55101.0</v>
      </c>
      <c r="BB200" s="44">
        <v>35933.0</v>
      </c>
      <c r="BC200" s="44">
        <v>47888.0</v>
      </c>
      <c r="BD200" s="44">
        <v>1158.0</v>
      </c>
      <c r="BE200" s="71">
        <v>28901.0</v>
      </c>
      <c r="BF200" s="42">
        <v>575118.0</v>
      </c>
      <c r="BG200" s="44">
        <v>454234.0</v>
      </c>
      <c r="BH200" s="44">
        <v>39422.0</v>
      </c>
      <c r="BI200" s="44">
        <v>24717.0</v>
      </c>
      <c r="BJ200" s="44">
        <v>37427.0</v>
      </c>
      <c r="BK200" s="44">
        <v>874.0</v>
      </c>
      <c r="BL200" s="71">
        <v>18444.0</v>
      </c>
      <c r="BM200" s="186"/>
      <c r="BN200" s="186"/>
      <c r="BO200" s="44"/>
      <c r="BP200" s="58"/>
      <c r="BQ200" s="58"/>
      <c r="BR200" s="58"/>
      <c r="BS200" s="58"/>
      <c r="BT200" s="58"/>
      <c r="BU200" s="58"/>
      <c r="BV200" s="58"/>
      <c r="BW200" s="58"/>
      <c r="BX200" s="58"/>
      <c r="BY200" s="58"/>
      <c r="BZ200" s="58"/>
      <c r="CA200" s="58"/>
      <c r="CB200" s="58"/>
      <c r="CC200" s="58"/>
      <c r="CD200" s="56"/>
      <c r="CE200" s="56"/>
      <c r="CF200" s="58"/>
      <c r="CG200" s="56"/>
      <c r="CH200" s="58"/>
      <c r="CI200" s="58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</row>
    <row r="201" ht="15.0" customHeight="1">
      <c r="A201" s="139" t="s">
        <v>1691</v>
      </c>
      <c r="B201" s="140" t="s">
        <v>1692</v>
      </c>
      <c r="C201" s="65" t="s">
        <v>249</v>
      </c>
      <c r="D201" s="67" t="s">
        <v>1693</v>
      </c>
      <c r="E201" s="69" t="s">
        <v>1694</v>
      </c>
      <c r="F201" s="71" t="s">
        <v>1695</v>
      </c>
      <c r="G201" s="73">
        <v>1952.0</v>
      </c>
      <c r="H201" s="75" t="s">
        <v>110</v>
      </c>
      <c r="I201" s="73">
        <v>2010.0</v>
      </c>
      <c r="J201" s="87">
        <f t="shared" si="48"/>
        <v>0.54947347</v>
      </c>
      <c r="K201" s="89">
        <f t="shared" si="49"/>
        <v>0.4499121472</v>
      </c>
      <c r="L201" s="42" t="str">
        <f t="shared" si="31"/>
        <v>D+</v>
      </c>
      <c r="M201" s="180">
        <f t="shared" si="32"/>
        <v>4.674824813</v>
      </c>
      <c r="N201" s="87">
        <f t="shared" si="6"/>
        <v>0.5628305986</v>
      </c>
      <c r="O201" s="89">
        <f t="shared" si="7"/>
        <v>0.4371694014</v>
      </c>
      <c r="P201" s="44" t="str">
        <f t="shared" si="33"/>
        <v>D+</v>
      </c>
      <c r="Q201" s="180">
        <f t="shared" si="34"/>
        <v>4.31854054</v>
      </c>
      <c r="R201" s="87">
        <f t="shared" si="8"/>
        <v>0.5871945338</v>
      </c>
      <c r="S201" s="89">
        <f t="shared" si="9"/>
        <v>0.4128054662</v>
      </c>
      <c r="T201" s="44" t="str">
        <f t="shared" si="35"/>
        <v>D+</v>
      </c>
      <c r="U201" s="180">
        <f t="shared" si="36"/>
        <v>5.031109086</v>
      </c>
      <c r="V201" s="87">
        <f t="shared" si="50"/>
        <v>0.5498112646</v>
      </c>
      <c r="W201" s="124">
        <f t="shared" si="51"/>
        <v>0.4501887354</v>
      </c>
      <c r="X201" s="87">
        <f t="shared" si="12"/>
        <v>0.6461089937</v>
      </c>
      <c r="Y201" s="124">
        <f t="shared" si="13"/>
        <v>0.3538910063</v>
      </c>
      <c r="Z201" s="87">
        <f t="shared" si="14"/>
        <v>0.9020189527</v>
      </c>
      <c r="AA201" s="89">
        <f t="shared" si="15"/>
        <v>0.02104483852</v>
      </c>
      <c r="AB201" s="89">
        <f t="shared" si="16"/>
        <v>0.03398947845</v>
      </c>
      <c r="AC201" s="89">
        <f t="shared" si="17"/>
        <v>0.01029683308</v>
      </c>
      <c r="AD201" s="89">
        <f t="shared" si="18"/>
        <v>0.003328920322</v>
      </c>
      <c r="AE201" s="89">
        <f t="shared" si="19"/>
        <v>0.0293209769</v>
      </c>
      <c r="AF201" s="87"/>
      <c r="AG201" s="124"/>
      <c r="AH201" s="21">
        <v>198.0</v>
      </c>
      <c r="AI201" s="128">
        <f t="shared" si="20"/>
        <v>255541</v>
      </c>
      <c r="AJ201" s="182">
        <v>140413.0</v>
      </c>
      <c r="AK201" s="182">
        <v>114971.0</v>
      </c>
      <c r="AL201" s="197">
        <v>157.0</v>
      </c>
      <c r="AM201" s="128">
        <v>212754.0</v>
      </c>
      <c r="AN201" s="138">
        <v>116531.0</v>
      </c>
      <c r="AO201" s="128"/>
      <c r="AP201" s="138"/>
      <c r="AQ201" s="109">
        <f t="shared" si="21"/>
        <v>4.674824813</v>
      </c>
      <c r="AR201" s="198">
        <v>382989.0</v>
      </c>
      <c r="AS201" s="182">
        <v>212701.0</v>
      </c>
      <c r="AT201" s="182">
        <v>165212.0</v>
      </c>
      <c r="AU201" s="132">
        <f t="shared" si="37"/>
        <v>4.31854054</v>
      </c>
      <c r="AV201" s="128">
        <v>219141.0</v>
      </c>
      <c r="AW201" s="130">
        <v>154059.0</v>
      </c>
      <c r="AX201" s="132">
        <f t="shared" si="38"/>
        <v>5.031109086</v>
      </c>
      <c r="AY201" s="42">
        <v>727380.0</v>
      </c>
      <c r="AZ201" s="44">
        <v>643041.0</v>
      </c>
      <c r="BA201" s="44">
        <v>16405.0</v>
      </c>
      <c r="BB201" s="44">
        <v>31364.0</v>
      </c>
      <c r="BC201" s="44">
        <v>8180.0</v>
      </c>
      <c r="BD201" s="44">
        <v>2509.0</v>
      </c>
      <c r="BE201" s="71">
        <v>25881.0</v>
      </c>
      <c r="BF201" s="42">
        <v>574060.0</v>
      </c>
      <c r="BG201" s="44">
        <v>517813.0</v>
      </c>
      <c r="BH201" s="44">
        <v>12081.0</v>
      </c>
      <c r="BI201" s="44">
        <v>19512.0</v>
      </c>
      <c r="BJ201" s="44">
        <v>5911.0</v>
      </c>
      <c r="BK201" s="44">
        <v>1911.0</v>
      </c>
      <c r="BL201" s="71">
        <v>16832.0</v>
      </c>
      <c r="BM201" s="186"/>
      <c r="BN201" s="186"/>
      <c r="BO201" s="44"/>
      <c r="BP201" s="58"/>
      <c r="BQ201" s="58"/>
      <c r="BR201" s="58"/>
      <c r="BS201" s="58"/>
      <c r="BT201" s="58"/>
      <c r="BU201" s="58"/>
      <c r="BV201" s="58"/>
      <c r="BW201" s="58"/>
      <c r="BX201" s="58"/>
      <c r="BY201" s="58"/>
      <c r="BZ201" s="58"/>
      <c r="CA201" s="58"/>
      <c r="CB201" s="58"/>
      <c r="CC201" s="58"/>
      <c r="CD201" s="56"/>
      <c r="CE201" s="56"/>
      <c r="CF201" s="58"/>
      <c r="CG201" s="56"/>
      <c r="CH201" s="58"/>
      <c r="CI201" s="58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</row>
    <row r="202" ht="15.0" customHeight="1">
      <c r="A202" s="176" t="s">
        <v>1696</v>
      </c>
      <c r="B202" s="178" t="s">
        <v>1697</v>
      </c>
      <c r="C202" s="72" t="s">
        <v>106</v>
      </c>
      <c r="D202" s="74" t="s">
        <v>1698</v>
      </c>
      <c r="E202" s="69" t="s">
        <v>1699</v>
      </c>
      <c r="F202" s="71" t="s">
        <v>1700</v>
      </c>
      <c r="G202" s="73">
        <v>1952.0</v>
      </c>
      <c r="H202" s="75" t="s">
        <v>110</v>
      </c>
      <c r="I202" s="73">
        <v>2010.0</v>
      </c>
      <c r="J202" s="87">
        <f t="shared" si="48"/>
        <v>0.4528147251</v>
      </c>
      <c r="K202" s="89">
        <f t="shared" si="49"/>
        <v>0.5213827954</v>
      </c>
      <c r="L202" s="42" t="str">
        <f t="shared" si="31"/>
        <v>R+</v>
      </c>
      <c r="M202" s="91">
        <f t="shared" si="32"/>
        <v>4.586893062</v>
      </c>
      <c r="N202" s="87">
        <f t="shared" si="6"/>
        <v>0.4582285722</v>
      </c>
      <c r="O202" s="89">
        <f t="shared" si="7"/>
        <v>0.5417714278</v>
      </c>
      <c r="P202" s="44" t="str">
        <f t="shared" si="33"/>
        <v>R+</v>
      </c>
      <c r="Q202" s="91">
        <f t="shared" si="34"/>
        <v>6.141662093</v>
      </c>
      <c r="R202" s="87">
        <f t="shared" si="8"/>
        <v>0.5065622026</v>
      </c>
      <c r="S202" s="89">
        <f t="shared" si="9"/>
        <v>0.4934377974</v>
      </c>
      <c r="T202" s="44" t="str">
        <f t="shared" si="35"/>
        <v>R+</v>
      </c>
      <c r="U202" s="91">
        <f t="shared" si="36"/>
        <v>3.032124031</v>
      </c>
      <c r="V202" s="87">
        <f t="shared" si="50"/>
        <v>0.464807922</v>
      </c>
      <c r="W202" s="124">
        <f t="shared" si="51"/>
        <v>0.535192078</v>
      </c>
      <c r="X202" s="87">
        <f t="shared" si="12"/>
        <v>0.4971692065</v>
      </c>
      <c r="Y202" s="124">
        <f t="shared" si="13"/>
        <v>0.5028307935</v>
      </c>
      <c r="Z202" s="87">
        <f t="shared" si="14"/>
        <v>0.9321071567</v>
      </c>
      <c r="AA202" s="89">
        <f t="shared" si="15"/>
        <v>0.0153713938</v>
      </c>
      <c r="AB202" s="89">
        <f t="shared" si="16"/>
        <v>0.01057083581</v>
      </c>
      <c r="AC202" s="89">
        <f t="shared" si="17"/>
        <v>0.005466017103</v>
      </c>
      <c r="AD202" s="89">
        <f t="shared" si="18"/>
        <v>0.02407929995</v>
      </c>
      <c r="AE202" s="89">
        <f t="shared" si="19"/>
        <v>0.01240529663</v>
      </c>
      <c r="AF202" s="87"/>
      <c r="AG202" s="124"/>
      <c r="AH202" s="21">
        <v>199.0</v>
      </c>
      <c r="AI202" s="128">
        <f t="shared" si="20"/>
        <v>250131</v>
      </c>
      <c r="AJ202" s="182">
        <v>113263.0</v>
      </c>
      <c r="AK202" s="182">
        <v>130414.0</v>
      </c>
      <c r="AL202" s="183">
        <v>6454.0</v>
      </c>
      <c r="AM202" s="42">
        <v>165179.0</v>
      </c>
      <c r="AN202" s="71">
        <v>167060.0</v>
      </c>
      <c r="AO202" s="42"/>
      <c r="AP202" s="71"/>
      <c r="AQ202" s="109">
        <f t="shared" si="21"/>
        <v>-4.586893062</v>
      </c>
      <c r="AR202" s="198">
        <v>353694.0</v>
      </c>
      <c r="AS202" s="182">
        <v>160199.0</v>
      </c>
      <c r="AT202" s="182">
        <v>189406.0</v>
      </c>
      <c r="AU202" s="132">
        <f t="shared" si="37"/>
        <v>-6.141662093</v>
      </c>
      <c r="AV202" s="128">
        <v>183104.0</v>
      </c>
      <c r="AW202" s="130">
        <v>178360.0</v>
      </c>
      <c r="AX202" s="132">
        <f t="shared" si="38"/>
        <v>-3.032124031</v>
      </c>
      <c r="AY202" s="42">
        <v>705288.0</v>
      </c>
      <c r="AZ202" s="44">
        <v>649509.0</v>
      </c>
      <c r="BA202" s="44">
        <v>9420.0</v>
      </c>
      <c r="BB202" s="44">
        <v>9962.0</v>
      </c>
      <c r="BC202" s="44">
        <v>3970.0</v>
      </c>
      <c r="BD202" s="44">
        <v>19638.0</v>
      </c>
      <c r="BE202" s="71">
        <v>12789.0</v>
      </c>
      <c r="BF202" s="42">
        <v>562018.0</v>
      </c>
      <c r="BG202" s="44">
        <v>523861.0</v>
      </c>
      <c r="BH202" s="44">
        <v>8639.0</v>
      </c>
      <c r="BI202" s="44">
        <v>5941.0</v>
      </c>
      <c r="BJ202" s="44">
        <v>3072.0</v>
      </c>
      <c r="BK202" s="44">
        <v>13533.0</v>
      </c>
      <c r="BL202" s="71">
        <v>6972.0</v>
      </c>
      <c r="BM202" s="186"/>
      <c r="BN202" s="186"/>
      <c r="BO202" s="44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6"/>
      <c r="CE202" s="56"/>
      <c r="CF202" s="58"/>
      <c r="CG202" s="56"/>
      <c r="CH202" s="58"/>
      <c r="CI202" s="58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</row>
    <row r="203" ht="15.0" customHeight="1">
      <c r="A203" s="139" t="s">
        <v>1701</v>
      </c>
      <c r="B203" s="140" t="s">
        <v>1702</v>
      </c>
      <c r="C203" s="72" t="s">
        <v>249</v>
      </c>
      <c r="D203" s="74" t="s">
        <v>1703</v>
      </c>
      <c r="E203" s="69" t="s">
        <v>1704</v>
      </c>
      <c r="F203" s="71" t="s">
        <v>1705</v>
      </c>
      <c r="G203" s="73">
        <v>1969.0</v>
      </c>
      <c r="H203" s="75" t="s">
        <v>1706</v>
      </c>
      <c r="I203" s="73">
        <v>2010.0</v>
      </c>
      <c r="J203" s="87">
        <f t="shared" si="48"/>
        <v>0.3325214012</v>
      </c>
      <c r="K203" s="89">
        <f t="shared" si="49"/>
        <v>0.6362544117</v>
      </c>
      <c r="L203" s="42" t="str">
        <f t="shared" si="31"/>
        <v>R+</v>
      </c>
      <c r="M203" s="91">
        <f t="shared" si="32"/>
        <v>6.677950674</v>
      </c>
      <c r="N203" s="87">
        <f t="shared" si="6"/>
        <v>0.4347147643</v>
      </c>
      <c r="O203" s="89">
        <f t="shared" si="7"/>
        <v>0.5652852357</v>
      </c>
      <c r="P203" s="44" t="str">
        <f t="shared" si="33"/>
        <v>R+</v>
      </c>
      <c r="Q203" s="91">
        <f t="shared" si="34"/>
        <v>8.493042884</v>
      </c>
      <c r="R203" s="87">
        <f t="shared" si="8"/>
        <v>0.4882548583</v>
      </c>
      <c r="S203" s="89">
        <f t="shared" si="9"/>
        <v>0.5117451417</v>
      </c>
      <c r="T203" s="44" t="str">
        <f t="shared" si="35"/>
        <v>R+</v>
      </c>
      <c r="U203" s="91">
        <f t="shared" si="36"/>
        <v>4.862858465</v>
      </c>
      <c r="V203" s="87">
        <f t="shared" si="50"/>
        <v>0.3432387522</v>
      </c>
      <c r="W203" s="124">
        <f t="shared" si="51"/>
        <v>0.6567612478</v>
      </c>
      <c r="X203" s="87">
        <f t="shared" si="12"/>
        <v>0.3589053638</v>
      </c>
      <c r="Y203" s="124">
        <f t="shared" si="13"/>
        <v>0.6410946362</v>
      </c>
      <c r="Z203" s="87">
        <f t="shared" si="14"/>
        <v>0.8412708656</v>
      </c>
      <c r="AA203" s="89">
        <f t="shared" si="15"/>
        <v>0.05916661131</v>
      </c>
      <c r="AB203" s="89">
        <f t="shared" si="16"/>
        <v>0.06355276768</v>
      </c>
      <c r="AC203" s="89">
        <f t="shared" si="17"/>
        <v>0.01957922507</v>
      </c>
      <c r="AD203" s="89">
        <f t="shared" si="18"/>
        <v>0.004999193372</v>
      </c>
      <c r="AE203" s="89">
        <f t="shared" si="19"/>
        <v>0.01143133701</v>
      </c>
      <c r="AF203" s="87"/>
      <c r="AG203" s="124"/>
      <c r="AH203" s="21">
        <v>200.0</v>
      </c>
      <c r="AI203" s="128">
        <f t="shared" si="20"/>
        <v>213072</v>
      </c>
      <c r="AJ203" s="182">
        <v>70851.0</v>
      </c>
      <c r="AK203" s="182">
        <v>135568.0</v>
      </c>
      <c r="AL203" s="183">
        <v>6653.0</v>
      </c>
      <c r="AM203" s="42">
        <v>108973.0</v>
      </c>
      <c r="AN203" s="71">
        <v>194653.0</v>
      </c>
      <c r="AO203" s="42"/>
      <c r="AP203" s="71"/>
      <c r="AQ203" s="109">
        <f t="shared" si="21"/>
        <v>-6.677950674</v>
      </c>
      <c r="AR203" s="198">
        <v>329985.0</v>
      </c>
      <c r="AS203" s="182">
        <v>142080.0</v>
      </c>
      <c r="AT203" s="182">
        <v>184755.0</v>
      </c>
      <c r="AU203" s="132">
        <f t="shared" si="37"/>
        <v>-8.493042884</v>
      </c>
      <c r="AV203" s="128">
        <v>168237.0</v>
      </c>
      <c r="AW203" s="130">
        <v>176331.0</v>
      </c>
      <c r="AX203" s="132">
        <f t="shared" si="38"/>
        <v>-4.862858465</v>
      </c>
      <c r="AY203" s="42">
        <v>705379.0</v>
      </c>
      <c r="AZ203" s="44">
        <v>570532.0</v>
      </c>
      <c r="BA203" s="44">
        <v>45248.0</v>
      </c>
      <c r="BB203" s="44">
        <v>57713.0</v>
      </c>
      <c r="BC203" s="44">
        <v>14641.0</v>
      </c>
      <c r="BD203" s="44">
        <v>3397.0</v>
      </c>
      <c r="BE203" s="71">
        <v>13848.0</v>
      </c>
      <c r="BF203" s="42">
        <v>526885.0</v>
      </c>
      <c r="BG203" s="44">
        <v>443253.0</v>
      </c>
      <c r="BH203" s="44">
        <v>31174.0</v>
      </c>
      <c r="BI203" s="44">
        <v>33485.0</v>
      </c>
      <c r="BJ203" s="44">
        <v>10316.0</v>
      </c>
      <c r="BK203" s="44">
        <v>2634.0</v>
      </c>
      <c r="BL203" s="71">
        <v>6023.0</v>
      </c>
      <c r="BM203" s="186"/>
      <c r="BN203" s="186"/>
      <c r="BO203" s="44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6"/>
      <c r="CE203" s="56"/>
      <c r="CF203" s="58"/>
      <c r="CG203" s="56"/>
      <c r="CH203" s="58"/>
      <c r="CI203" s="58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</row>
    <row r="204" ht="15.0" customHeight="1">
      <c r="A204" s="176" t="s">
        <v>1707</v>
      </c>
      <c r="B204" s="178" t="s">
        <v>1708</v>
      </c>
      <c r="C204" s="72" t="s">
        <v>1709</v>
      </c>
      <c r="D204" s="74" t="s">
        <v>1710</v>
      </c>
      <c r="E204" s="69" t="s">
        <v>1711</v>
      </c>
      <c r="F204" s="71" t="s">
        <v>1712</v>
      </c>
      <c r="G204" s="73">
        <v>1980.0</v>
      </c>
      <c r="H204" s="75" t="s">
        <v>1009</v>
      </c>
      <c r="I204" s="73">
        <v>2010.0</v>
      </c>
      <c r="J204" s="87">
        <f t="shared" si="48"/>
        <v>0.390118113</v>
      </c>
      <c r="K204" s="89">
        <f t="shared" si="49"/>
        <v>0.5790712131</v>
      </c>
      <c r="L204" s="42" t="str">
        <f t="shared" si="31"/>
        <v>R+</v>
      </c>
      <c r="M204" s="91">
        <f t="shared" si="32"/>
        <v>4.420971045</v>
      </c>
      <c r="N204" s="87">
        <f t="shared" si="6"/>
        <v>0.4627083138</v>
      </c>
      <c r="O204" s="89">
        <f t="shared" si="7"/>
        <v>0.5372916862</v>
      </c>
      <c r="P204" s="44" t="str">
        <f t="shared" si="33"/>
        <v>R+</v>
      </c>
      <c r="Q204" s="91">
        <f t="shared" si="34"/>
        <v>5.693687936</v>
      </c>
      <c r="R204" s="87">
        <f t="shared" si="8"/>
        <v>0.5054009014</v>
      </c>
      <c r="S204" s="89">
        <f t="shared" si="9"/>
        <v>0.4945990986</v>
      </c>
      <c r="T204" s="44" t="str">
        <f t="shared" si="35"/>
        <v>R+</v>
      </c>
      <c r="U204" s="91">
        <f t="shared" si="36"/>
        <v>3.148254155</v>
      </c>
      <c r="V204" s="87">
        <f t="shared" si="50"/>
        <v>0.4025200262</v>
      </c>
      <c r="W204" s="124">
        <f t="shared" si="51"/>
        <v>0.5974799738</v>
      </c>
      <c r="X204" s="87">
        <f t="shared" si="12"/>
        <v>0.4563513552</v>
      </c>
      <c r="Y204" s="124">
        <f t="shared" si="13"/>
        <v>0.5436486448</v>
      </c>
      <c r="Z204" s="87">
        <f t="shared" si="14"/>
        <v>0.8371429497</v>
      </c>
      <c r="AA204" s="89">
        <f t="shared" si="15"/>
        <v>0.07811538747</v>
      </c>
      <c r="AB204" s="89">
        <f t="shared" si="16"/>
        <v>0.05485390386</v>
      </c>
      <c r="AC204" s="89">
        <f t="shared" si="17"/>
        <v>0.01371157132</v>
      </c>
      <c r="AD204" s="89">
        <f t="shared" si="18"/>
        <v>0.004003573122</v>
      </c>
      <c r="AE204" s="89">
        <f t="shared" si="19"/>
        <v>0.01217261457</v>
      </c>
      <c r="AF204" s="87"/>
      <c r="AG204" s="124"/>
      <c r="AH204" s="21">
        <v>201.0</v>
      </c>
      <c r="AI204" s="128">
        <f t="shared" si="20"/>
        <v>217165</v>
      </c>
      <c r="AJ204" s="182">
        <v>84720.0</v>
      </c>
      <c r="AK204" s="182">
        <v>125754.0</v>
      </c>
      <c r="AL204" s="183">
        <v>6691.0</v>
      </c>
      <c r="AM204" s="42">
        <v>144108.0</v>
      </c>
      <c r="AN204" s="71">
        <v>171675.0</v>
      </c>
      <c r="AO204" s="42"/>
      <c r="AP204" s="71"/>
      <c r="AQ204" s="109">
        <f t="shared" si="21"/>
        <v>-4.420971045</v>
      </c>
      <c r="AR204" s="198">
        <v>334438.0</v>
      </c>
      <c r="AS204" s="182">
        <v>153069.0</v>
      </c>
      <c r="AT204" s="182">
        <v>177742.0</v>
      </c>
      <c r="AU204" s="132">
        <f t="shared" si="37"/>
        <v>-5.693687936</v>
      </c>
      <c r="AV204" s="128">
        <v>174381.0</v>
      </c>
      <c r="AW204" s="130">
        <v>170654.0</v>
      </c>
      <c r="AX204" s="132">
        <f t="shared" si="38"/>
        <v>-3.148254155</v>
      </c>
      <c r="AY204" s="42">
        <v>706300.0</v>
      </c>
      <c r="AZ204" s="44">
        <v>569753.0</v>
      </c>
      <c r="BA204" s="44">
        <v>58869.0</v>
      </c>
      <c r="BB204" s="44">
        <v>50042.0</v>
      </c>
      <c r="BC204" s="44">
        <v>10118.0</v>
      </c>
      <c r="BD204" s="44">
        <v>2744.0</v>
      </c>
      <c r="BE204" s="71">
        <v>14774.0</v>
      </c>
      <c r="BF204" s="42">
        <v>525031.0</v>
      </c>
      <c r="BG204" s="44">
        <v>439526.0</v>
      </c>
      <c r="BH204" s="44">
        <v>41013.0</v>
      </c>
      <c r="BI204" s="44">
        <v>28800.0</v>
      </c>
      <c r="BJ204" s="44">
        <v>7199.0</v>
      </c>
      <c r="BK204" s="44">
        <v>2102.0</v>
      </c>
      <c r="BL204" s="71">
        <v>6391.0</v>
      </c>
      <c r="BM204" s="186"/>
      <c r="BN204" s="186"/>
      <c r="BO204" s="44"/>
      <c r="BP204" s="58"/>
      <c r="BQ204" s="58"/>
      <c r="BR204" s="58"/>
      <c r="BS204" s="58"/>
      <c r="BT204" s="58"/>
      <c r="BU204" s="58"/>
      <c r="BV204" s="58"/>
      <c r="BW204" s="58"/>
      <c r="BX204" s="58"/>
      <c r="BY204" s="58"/>
      <c r="BZ204" s="58"/>
      <c r="CA204" s="58"/>
      <c r="CB204" s="58"/>
      <c r="CC204" s="58"/>
      <c r="CD204" s="56"/>
      <c r="CE204" s="56"/>
      <c r="CF204" s="58"/>
      <c r="CG204" s="56"/>
      <c r="CH204" s="58"/>
      <c r="CI204" s="58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</row>
    <row r="205" ht="15.0" customHeight="1">
      <c r="A205" s="139" t="s">
        <v>1713</v>
      </c>
      <c r="B205" s="140" t="s">
        <v>1714</v>
      </c>
      <c r="C205" s="72" t="s">
        <v>143</v>
      </c>
      <c r="D205" s="74" t="s">
        <v>1715</v>
      </c>
      <c r="E205" s="69" t="s">
        <v>1716</v>
      </c>
      <c r="F205" s="71" t="s">
        <v>1717</v>
      </c>
      <c r="G205" s="73">
        <v>1961.0</v>
      </c>
      <c r="H205" s="75" t="s">
        <v>78</v>
      </c>
      <c r="I205" s="73">
        <v>2014.0</v>
      </c>
      <c r="J205" s="87">
        <f t="shared" si="48"/>
        <v>0.390920733</v>
      </c>
      <c r="K205" s="89">
        <f t="shared" si="49"/>
        <v>0.5649453339</v>
      </c>
      <c r="L205" s="42" t="str">
        <f t="shared" si="31"/>
        <v>R+</v>
      </c>
      <c r="M205" s="91">
        <f t="shared" si="32"/>
        <v>4.585876447</v>
      </c>
      <c r="N205" s="87">
        <f t="shared" si="6"/>
        <v>0.4594655797</v>
      </c>
      <c r="O205" s="89">
        <f t="shared" si="7"/>
        <v>0.5405344203</v>
      </c>
      <c r="P205" s="44" t="str">
        <f t="shared" si="33"/>
        <v>R+</v>
      </c>
      <c r="Q205" s="91">
        <f t="shared" si="34"/>
        <v>6.017961346</v>
      </c>
      <c r="R205" s="87">
        <f t="shared" si="8"/>
        <v>0.5053455274</v>
      </c>
      <c r="S205" s="89">
        <f t="shared" si="9"/>
        <v>0.4946544726</v>
      </c>
      <c r="T205" s="44" t="str">
        <f t="shared" si="35"/>
        <v>R+</v>
      </c>
      <c r="U205" s="91">
        <f t="shared" si="36"/>
        <v>3.153791547</v>
      </c>
      <c r="V205" s="87">
        <f t="shared" si="50"/>
        <v>0.4089701963</v>
      </c>
      <c r="W205" s="124">
        <f t="shared" si="51"/>
        <v>0.5910298037</v>
      </c>
      <c r="X205" s="87">
        <f t="shared" si="12"/>
        <v>0.3472296631</v>
      </c>
      <c r="Y205" s="124">
        <f t="shared" si="13"/>
        <v>0.6527703369</v>
      </c>
      <c r="Z205" s="87">
        <f t="shared" si="14"/>
        <v>0.9352331748</v>
      </c>
      <c r="AA205" s="89">
        <f t="shared" si="15"/>
        <v>0.01892741608</v>
      </c>
      <c r="AB205" s="89">
        <f t="shared" si="16"/>
        <v>0.02093175244</v>
      </c>
      <c r="AC205" s="89">
        <f t="shared" si="17"/>
        <v>0.008965809772</v>
      </c>
      <c r="AD205" s="89">
        <f t="shared" si="18"/>
        <v>0.006668377908</v>
      </c>
      <c r="AE205" s="89">
        <f t="shared" si="19"/>
        <v>0.009273469031</v>
      </c>
      <c r="AF205" s="87"/>
      <c r="AG205" s="124"/>
      <c r="AH205" s="21">
        <v>202.0</v>
      </c>
      <c r="AI205" s="128">
        <f t="shared" si="20"/>
        <v>219423</v>
      </c>
      <c r="AJ205" s="182">
        <v>85777.0</v>
      </c>
      <c r="AK205" s="182">
        <v>123962.0</v>
      </c>
      <c r="AL205" s="183">
        <v>9684.0</v>
      </c>
      <c r="AM205" s="42">
        <v>104996.0</v>
      </c>
      <c r="AN205" s="71">
        <v>197386.0</v>
      </c>
      <c r="AO205" s="42"/>
      <c r="AP205" s="71"/>
      <c r="AQ205" s="109">
        <f t="shared" si="21"/>
        <v>-4.585876447</v>
      </c>
      <c r="AR205" s="198">
        <v>321415.0</v>
      </c>
      <c r="AS205" s="182">
        <v>146088.0</v>
      </c>
      <c r="AT205" s="182">
        <v>171864.0</v>
      </c>
      <c r="AU205" s="132">
        <f t="shared" si="37"/>
        <v>-6.017961346</v>
      </c>
      <c r="AV205" s="128">
        <v>170685.0</v>
      </c>
      <c r="AW205" s="130">
        <v>167074.0</v>
      </c>
      <c r="AX205" s="132">
        <f t="shared" si="38"/>
        <v>-3.153791547</v>
      </c>
      <c r="AY205" s="42">
        <v>706106.0</v>
      </c>
      <c r="AZ205" s="44">
        <v>653338.0</v>
      </c>
      <c r="BA205" s="44">
        <v>12441.0</v>
      </c>
      <c r="BB205" s="44">
        <v>19006.0</v>
      </c>
      <c r="BC205" s="44">
        <v>6438.0</v>
      </c>
      <c r="BD205" s="44">
        <v>5042.0</v>
      </c>
      <c r="BE205" s="71">
        <v>9841.0</v>
      </c>
      <c r="BF205" s="42">
        <v>549309.0</v>
      </c>
      <c r="BG205" s="44">
        <v>513732.0</v>
      </c>
      <c r="BH205" s="44">
        <v>10397.0</v>
      </c>
      <c r="BI205" s="44">
        <v>11498.0</v>
      </c>
      <c r="BJ205" s="44">
        <v>4925.0</v>
      </c>
      <c r="BK205" s="44">
        <v>3663.0</v>
      </c>
      <c r="BL205" s="71">
        <v>5094.0</v>
      </c>
      <c r="BM205" s="186"/>
      <c r="BN205" s="186"/>
      <c r="BO205" s="44"/>
      <c r="BP205" s="58"/>
      <c r="BQ205" s="58"/>
      <c r="BR205" s="58"/>
      <c r="BS205" s="58"/>
      <c r="BT205" s="58"/>
      <c r="BU205" s="58"/>
      <c r="BV205" s="58"/>
      <c r="BW205" s="58"/>
      <c r="BX205" s="58"/>
      <c r="BY205" s="58"/>
      <c r="BZ205" s="58"/>
      <c r="CA205" s="58"/>
      <c r="CB205" s="58"/>
      <c r="CC205" s="58"/>
      <c r="CD205" s="56"/>
      <c r="CE205" s="56"/>
      <c r="CF205" s="58"/>
      <c r="CG205" s="56"/>
      <c r="CH205" s="58"/>
      <c r="CI205" s="58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</row>
    <row r="206" ht="15.0" customHeight="1">
      <c r="A206" s="176" t="s">
        <v>1718</v>
      </c>
      <c r="B206" s="178" t="s">
        <v>1719</v>
      </c>
      <c r="C206" s="65" t="s">
        <v>106</v>
      </c>
      <c r="D206" s="67" t="s">
        <v>1720</v>
      </c>
      <c r="E206" s="69" t="s">
        <v>1721</v>
      </c>
      <c r="F206" s="71" t="s">
        <v>1722</v>
      </c>
      <c r="G206" s="73">
        <v>1958.0</v>
      </c>
      <c r="H206" s="75" t="s">
        <v>110</v>
      </c>
      <c r="I206" s="73">
        <v>2012.0</v>
      </c>
      <c r="J206" s="87">
        <f t="shared" si="48"/>
        <v>0.6670718202</v>
      </c>
      <c r="K206" s="89">
        <f t="shared" si="49"/>
        <v>0.3116171029</v>
      </c>
      <c r="L206" s="42" t="str">
        <f t="shared" si="31"/>
        <v>D+</v>
      </c>
      <c r="M206" s="180">
        <f t="shared" si="32"/>
        <v>9.859244081</v>
      </c>
      <c r="N206" s="87">
        <f t="shared" si="6"/>
        <v>0.6130418852</v>
      </c>
      <c r="O206" s="89">
        <f t="shared" si="7"/>
        <v>0.3869581148</v>
      </c>
      <c r="P206" s="44" t="str">
        <f t="shared" si="33"/>
        <v>D+</v>
      </c>
      <c r="Q206" s="180">
        <f t="shared" si="34"/>
        <v>9.339669207</v>
      </c>
      <c r="R206" s="87">
        <f t="shared" si="8"/>
        <v>0.6406716325</v>
      </c>
      <c r="S206" s="89">
        <f t="shared" si="9"/>
        <v>0.3593283675</v>
      </c>
      <c r="T206" s="44" t="str">
        <f t="shared" si="35"/>
        <v>D+</v>
      </c>
      <c r="U206" s="180">
        <f t="shared" si="36"/>
        <v>10.37881896</v>
      </c>
      <c r="V206" s="87">
        <f t="shared" si="50"/>
        <v>0.6815973947</v>
      </c>
      <c r="W206" s="124">
        <f t="shared" si="51"/>
        <v>0.3184026053</v>
      </c>
      <c r="X206" s="87">
        <f t="shared" si="12"/>
        <v>0.6736470913</v>
      </c>
      <c r="Y206" s="124">
        <f t="shared" si="13"/>
        <v>0.3263529087</v>
      </c>
      <c r="Z206" s="87">
        <f t="shared" si="14"/>
        <v>0.776952665</v>
      </c>
      <c r="AA206" s="89">
        <f t="shared" si="15"/>
        <v>0.1613399301</v>
      </c>
      <c r="AB206" s="89">
        <f t="shared" si="16"/>
        <v>0.03569488951</v>
      </c>
      <c r="AC206" s="89">
        <f t="shared" si="17"/>
        <v>0.00837782908</v>
      </c>
      <c r="AD206" s="89">
        <f t="shared" si="18"/>
        <v>0.004425001726</v>
      </c>
      <c r="AE206" s="89">
        <f t="shared" si="19"/>
        <v>0.01320968461</v>
      </c>
      <c r="AF206" s="87"/>
      <c r="AG206" s="124"/>
      <c r="AH206" s="21">
        <v>203.0</v>
      </c>
      <c r="AI206" s="128">
        <f t="shared" si="20"/>
        <v>222138</v>
      </c>
      <c r="AJ206" s="182">
        <v>148182.0</v>
      </c>
      <c r="AK206" s="182">
        <v>69222.0</v>
      </c>
      <c r="AL206" s="183">
        <v>4734.0</v>
      </c>
      <c r="AM206" s="42">
        <v>214531.0</v>
      </c>
      <c r="AN206" s="71">
        <v>103931.0</v>
      </c>
      <c r="AO206" s="42"/>
      <c r="AP206" s="71"/>
      <c r="AQ206" s="109">
        <f t="shared" si="21"/>
        <v>9.859244081</v>
      </c>
      <c r="AR206" s="198">
        <v>338966.0</v>
      </c>
      <c r="AS206" s="182">
        <v>205800.0</v>
      </c>
      <c r="AT206" s="182">
        <v>129903.0</v>
      </c>
      <c r="AU206" s="132">
        <f t="shared" si="37"/>
        <v>9.339669207</v>
      </c>
      <c r="AV206" s="128">
        <v>230768.0</v>
      </c>
      <c r="AW206" s="130">
        <v>129429.0</v>
      </c>
      <c r="AX206" s="132">
        <f t="shared" si="38"/>
        <v>10.37881896</v>
      </c>
      <c r="AY206" s="42">
        <v>706016.0</v>
      </c>
      <c r="AZ206" s="44">
        <v>526313.0</v>
      </c>
      <c r="BA206" s="44">
        <v>124083.0</v>
      </c>
      <c r="BB206" s="44">
        <v>31550.0</v>
      </c>
      <c r="BC206" s="44">
        <v>5839.0</v>
      </c>
      <c r="BD206" s="44">
        <v>3202.0</v>
      </c>
      <c r="BE206" s="71">
        <v>15029.0</v>
      </c>
      <c r="BF206" s="42">
        <v>535819.0</v>
      </c>
      <c r="BG206" s="44">
        <v>416306.0</v>
      </c>
      <c r="BH206" s="44">
        <v>86449.0</v>
      </c>
      <c r="BI206" s="44">
        <v>19126.0</v>
      </c>
      <c r="BJ206" s="44">
        <v>4489.0</v>
      </c>
      <c r="BK206" s="44">
        <v>2371.0</v>
      </c>
      <c r="BL206" s="71">
        <v>7078.0</v>
      </c>
      <c r="BM206" s="186"/>
      <c r="BN206" s="186"/>
      <c r="BO206" s="44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6"/>
      <c r="CE206" s="56"/>
      <c r="CF206" s="58"/>
      <c r="CG206" s="56"/>
      <c r="CH206" s="58"/>
      <c r="CI206" s="58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</row>
    <row r="207" ht="15.0" customHeight="1">
      <c r="A207" s="139" t="s">
        <v>1723</v>
      </c>
      <c r="B207" s="140" t="s">
        <v>1724</v>
      </c>
      <c r="C207" s="72" t="s">
        <v>1725</v>
      </c>
      <c r="D207" s="74" t="s">
        <v>1726</v>
      </c>
      <c r="E207" s="69" t="s">
        <v>1727</v>
      </c>
      <c r="F207" s="71" t="s">
        <v>1728</v>
      </c>
      <c r="G207" s="73">
        <v>1953.0</v>
      </c>
      <c r="H207" s="75" t="s">
        <v>270</v>
      </c>
      <c r="I207" s="73">
        <v>1986.0</v>
      </c>
      <c r="J207" s="87">
        <f t="shared" si="48"/>
        <v>0.4038310619</v>
      </c>
      <c r="K207" s="89">
        <f t="shared" si="49"/>
        <v>0.5589206416</v>
      </c>
      <c r="L207" s="42" t="str">
        <f t="shared" si="31"/>
        <v>R+</v>
      </c>
      <c r="M207" s="91">
        <f t="shared" si="32"/>
        <v>1.150709318</v>
      </c>
      <c r="N207" s="87">
        <f t="shared" si="6"/>
        <v>0.4932368064</v>
      </c>
      <c r="O207" s="89">
        <f t="shared" si="7"/>
        <v>0.5067631936</v>
      </c>
      <c r="P207" s="44" t="str">
        <f t="shared" si="33"/>
        <v>R+</v>
      </c>
      <c r="Q207" s="91">
        <f t="shared" si="34"/>
        <v>2.640838675</v>
      </c>
      <c r="R207" s="87">
        <f t="shared" si="8"/>
        <v>0.5402776433</v>
      </c>
      <c r="S207" s="89">
        <f t="shared" si="9"/>
        <v>0.4597223567</v>
      </c>
      <c r="T207" s="44" t="str">
        <f t="shared" si="35"/>
        <v>D+</v>
      </c>
      <c r="U207" s="180">
        <f t="shared" si="36"/>
        <v>0.3394200385</v>
      </c>
      <c r="V207" s="87">
        <f t="shared" si="50"/>
        <v>0.4194550479</v>
      </c>
      <c r="W207" s="124">
        <f t="shared" si="51"/>
        <v>0.5805449521</v>
      </c>
      <c r="X207" s="87">
        <f t="shared" si="12"/>
        <v>0.4383791627</v>
      </c>
      <c r="Y207" s="124">
        <f t="shared" si="13"/>
        <v>0.5616208373</v>
      </c>
      <c r="Z207" s="87">
        <f t="shared" si="14"/>
        <v>0.8512359132</v>
      </c>
      <c r="AA207" s="89">
        <f t="shared" si="15"/>
        <v>0.07575114091</v>
      </c>
      <c r="AB207" s="89">
        <f t="shared" si="16"/>
        <v>0.0408307721</v>
      </c>
      <c r="AC207" s="89">
        <f t="shared" si="17"/>
        <v>0.01347117444</v>
      </c>
      <c r="AD207" s="89">
        <f t="shared" si="18"/>
        <v>0.004785321784</v>
      </c>
      <c r="AE207" s="89">
        <f t="shared" si="19"/>
        <v>0.01392567756</v>
      </c>
      <c r="AF207" s="87"/>
      <c r="AG207" s="124"/>
      <c r="AH207" s="21">
        <v>204.0</v>
      </c>
      <c r="AI207" s="128">
        <f t="shared" si="20"/>
        <v>208976</v>
      </c>
      <c r="AJ207" s="182">
        <v>84391.0</v>
      </c>
      <c r="AK207" s="182">
        <v>116801.0</v>
      </c>
      <c r="AL207" s="183">
        <v>7784.0</v>
      </c>
      <c r="AM207" s="42">
        <v>136563.0</v>
      </c>
      <c r="AN207" s="71">
        <v>174955.0</v>
      </c>
      <c r="AO207" s="42"/>
      <c r="AP207" s="71"/>
      <c r="AQ207" s="109">
        <f t="shared" si="21"/>
        <v>-1.150709318</v>
      </c>
      <c r="AR207" s="198">
        <v>325500.0</v>
      </c>
      <c r="AS207" s="182">
        <v>158950.0</v>
      </c>
      <c r="AT207" s="182">
        <v>163309.0</v>
      </c>
      <c r="AU207" s="132">
        <f t="shared" si="37"/>
        <v>-2.640838675</v>
      </c>
      <c r="AV207" s="128">
        <v>184125.0</v>
      </c>
      <c r="AW207" s="130">
        <v>156672.0</v>
      </c>
      <c r="AX207" s="132">
        <f t="shared" si="38"/>
        <v>0.3394200385</v>
      </c>
      <c r="AY207" s="42">
        <v>706833.0</v>
      </c>
      <c r="AZ207" s="44">
        <v>580808.0</v>
      </c>
      <c r="BA207" s="44">
        <v>59007.0</v>
      </c>
      <c r="BB207" s="44">
        <v>37593.0</v>
      </c>
      <c r="BC207" s="44">
        <v>9480.0</v>
      </c>
      <c r="BD207" s="44">
        <v>3468.0</v>
      </c>
      <c r="BE207" s="71">
        <v>16477.0</v>
      </c>
      <c r="BF207" s="42">
        <v>536850.0</v>
      </c>
      <c r="BG207" s="44">
        <v>456986.0</v>
      </c>
      <c r="BH207" s="44">
        <v>40667.0</v>
      </c>
      <c r="BI207" s="44">
        <v>21920.0</v>
      </c>
      <c r="BJ207" s="44">
        <v>7232.0</v>
      </c>
      <c r="BK207" s="44">
        <v>2569.0</v>
      </c>
      <c r="BL207" s="71">
        <v>7476.0</v>
      </c>
      <c r="BM207" s="186"/>
      <c r="BN207" s="186"/>
      <c r="BO207" s="44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6"/>
      <c r="CE207" s="56"/>
      <c r="CF207" s="58"/>
      <c r="CG207" s="56"/>
      <c r="CH207" s="58"/>
      <c r="CI207" s="58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</row>
    <row r="208" ht="15.0" customHeight="1">
      <c r="A208" s="176" t="s">
        <v>1729</v>
      </c>
      <c r="B208" s="178" t="s">
        <v>1730</v>
      </c>
      <c r="C208" s="72" t="s">
        <v>730</v>
      </c>
      <c r="D208" s="74" t="s">
        <v>1731</v>
      </c>
      <c r="E208" s="69" t="s">
        <v>1732</v>
      </c>
      <c r="F208" s="71" t="s">
        <v>1733</v>
      </c>
      <c r="G208" s="73">
        <v>1951.0</v>
      </c>
      <c r="H208" s="75" t="s">
        <v>203</v>
      </c>
      <c r="I208" s="118" t="s">
        <v>1734</v>
      </c>
      <c r="J208" s="87">
        <f t="shared" si="48"/>
        <v>0.4116637235</v>
      </c>
      <c r="K208" s="89">
        <f t="shared" si="49"/>
        <v>0.5345195252</v>
      </c>
      <c r="L208" s="42" t="str">
        <f t="shared" si="31"/>
        <v>R+</v>
      </c>
      <c r="M208" s="91">
        <f t="shared" si="32"/>
        <v>2.741587683</v>
      </c>
      <c r="N208" s="87">
        <f t="shared" si="6"/>
        <v>0.4843791885</v>
      </c>
      <c r="O208" s="89">
        <f t="shared" si="7"/>
        <v>0.5156208115</v>
      </c>
      <c r="P208" s="44" t="str">
        <f t="shared" si="33"/>
        <v>R+</v>
      </c>
      <c r="Q208" s="91">
        <f t="shared" si="34"/>
        <v>3.526600467</v>
      </c>
      <c r="R208" s="87">
        <f t="shared" si="8"/>
        <v>0.5173176939</v>
      </c>
      <c r="S208" s="89">
        <f t="shared" si="9"/>
        <v>0.4826823061</v>
      </c>
      <c r="T208" s="44" t="str">
        <f t="shared" si="35"/>
        <v>R+</v>
      </c>
      <c r="U208" s="91">
        <f t="shared" si="36"/>
        <v>1.956574898</v>
      </c>
      <c r="V208" s="87">
        <f t="shared" si="50"/>
        <v>0.4350782199</v>
      </c>
      <c r="W208" s="124">
        <f t="shared" si="51"/>
        <v>0.5649217801</v>
      </c>
      <c r="X208" s="87">
        <f t="shared" si="12"/>
        <v>0.4464646333</v>
      </c>
      <c r="Y208" s="124">
        <f t="shared" si="13"/>
        <v>0.5535353667</v>
      </c>
      <c r="Z208" s="87">
        <f t="shared" si="14"/>
        <v>0.9061720161</v>
      </c>
      <c r="AA208" s="89">
        <f t="shared" si="15"/>
        <v>0.04051688203</v>
      </c>
      <c r="AB208" s="89">
        <f t="shared" si="16"/>
        <v>0.03073873373</v>
      </c>
      <c r="AC208" s="89">
        <f t="shared" si="17"/>
        <v>0.008631374184</v>
      </c>
      <c r="AD208" s="89">
        <f t="shared" si="18"/>
        <v>0.00335880691</v>
      </c>
      <c r="AE208" s="89">
        <f t="shared" si="19"/>
        <v>0.01058218702</v>
      </c>
      <c r="AF208" s="87"/>
      <c r="AG208" s="124"/>
      <c r="AH208" s="21">
        <v>205.0</v>
      </c>
      <c r="AI208" s="128">
        <f t="shared" si="20"/>
        <v>223685</v>
      </c>
      <c r="AJ208" s="182">
        <v>92083.0</v>
      </c>
      <c r="AK208" s="182">
        <v>119564.0</v>
      </c>
      <c r="AL208" s="183">
        <v>12038.0</v>
      </c>
      <c r="AM208" s="42">
        <v>136849.0</v>
      </c>
      <c r="AN208" s="71">
        <v>169668.0</v>
      </c>
      <c r="AO208" s="42"/>
      <c r="AP208" s="71"/>
      <c r="AQ208" s="109">
        <f t="shared" si="21"/>
        <v>-2.741587683</v>
      </c>
      <c r="AR208" s="198">
        <v>331820.0</v>
      </c>
      <c r="AS208" s="182">
        <v>159012.0</v>
      </c>
      <c r="AT208" s="182">
        <v>169268.0</v>
      </c>
      <c r="AU208" s="132">
        <f t="shared" si="37"/>
        <v>-3.526600467</v>
      </c>
      <c r="AV208" s="128">
        <v>177650.0</v>
      </c>
      <c r="AW208" s="130">
        <v>165756.0</v>
      </c>
      <c r="AX208" s="132">
        <f t="shared" si="38"/>
        <v>-1.956574898</v>
      </c>
      <c r="AY208" s="42">
        <v>706835.0</v>
      </c>
      <c r="AZ208" s="44">
        <v>629156.0</v>
      </c>
      <c r="BA208" s="44">
        <v>28799.0</v>
      </c>
      <c r="BB208" s="44">
        <v>27456.0</v>
      </c>
      <c r="BC208" s="44">
        <v>6465.0</v>
      </c>
      <c r="BD208" s="44">
        <v>2323.0</v>
      </c>
      <c r="BE208" s="71">
        <v>12636.0</v>
      </c>
      <c r="BF208" s="42">
        <v>539775.0</v>
      </c>
      <c r="BG208" s="44">
        <v>489129.0</v>
      </c>
      <c r="BH208" s="44">
        <v>21870.0</v>
      </c>
      <c r="BI208" s="44">
        <v>16592.0</v>
      </c>
      <c r="BJ208" s="44">
        <v>4659.0</v>
      </c>
      <c r="BK208" s="44">
        <v>1813.0</v>
      </c>
      <c r="BL208" s="71">
        <v>5712.0</v>
      </c>
      <c r="BM208" s="186"/>
      <c r="BN208" s="186"/>
      <c r="BO208" s="44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6"/>
      <c r="CE208" s="56"/>
      <c r="CF208" s="58"/>
      <c r="CG208" s="56"/>
      <c r="CH208" s="58"/>
      <c r="CI208" s="58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</row>
    <row r="209" ht="15.0" customHeight="1">
      <c r="A209" s="139" t="s">
        <v>1735</v>
      </c>
      <c r="B209" s="140" t="s">
        <v>1736</v>
      </c>
      <c r="C209" s="72" t="s">
        <v>255</v>
      </c>
      <c r="D209" s="74" t="s">
        <v>1258</v>
      </c>
      <c r="E209" s="69" t="s">
        <v>1737</v>
      </c>
      <c r="F209" s="71" t="s">
        <v>1738</v>
      </c>
      <c r="G209" s="73">
        <v>1967.0</v>
      </c>
      <c r="H209" s="75" t="s">
        <v>270</v>
      </c>
      <c r="I209" s="73">
        <v>2014.0</v>
      </c>
      <c r="J209" s="87">
        <f t="shared" si="48"/>
        <v>0.4206437018</v>
      </c>
      <c r="K209" s="89">
        <f t="shared" si="49"/>
        <v>0.5459701799</v>
      </c>
      <c r="L209" s="42" t="str">
        <f t="shared" si="31"/>
        <v>R+</v>
      </c>
      <c r="M209" s="91">
        <f t="shared" si="32"/>
        <v>2.19157647</v>
      </c>
      <c r="N209" s="87">
        <f t="shared" si="6"/>
        <v>0.4839994039</v>
      </c>
      <c r="O209" s="89">
        <f t="shared" si="7"/>
        <v>0.5160005961</v>
      </c>
      <c r="P209" s="44" t="str">
        <f t="shared" si="33"/>
        <v>R+</v>
      </c>
      <c r="Q209" s="91">
        <f t="shared" si="34"/>
        <v>3.564578928</v>
      </c>
      <c r="R209" s="87">
        <f t="shared" si="8"/>
        <v>0.5286977028</v>
      </c>
      <c r="S209" s="89">
        <f t="shared" si="9"/>
        <v>0.4713022972</v>
      </c>
      <c r="T209" s="44" t="str">
        <f t="shared" si="35"/>
        <v>R+</v>
      </c>
      <c r="U209" s="91">
        <f t="shared" si="36"/>
        <v>0.8185740124</v>
      </c>
      <c r="V209" s="87">
        <f t="shared" si="50"/>
        <v>0.4351724197</v>
      </c>
      <c r="W209" s="124">
        <f t="shared" si="51"/>
        <v>0.5648275803</v>
      </c>
      <c r="X209" s="87">
        <f t="shared" si="12"/>
        <v>0.3888398605</v>
      </c>
      <c r="Y209" s="124">
        <f t="shared" si="13"/>
        <v>0.6111601395</v>
      </c>
      <c r="Z209" s="87">
        <f t="shared" si="14"/>
        <v>0.8572758923</v>
      </c>
      <c r="AA209" s="89">
        <f t="shared" si="15"/>
        <v>0.05152707583</v>
      </c>
      <c r="AB209" s="89">
        <f t="shared" si="16"/>
        <v>0.03706953116</v>
      </c>
      <c r="AC209" s="89">
        <f t="shared" si="17"/>
        <v>0.03725726734</v>
      </c>
      <c r="AD209" s="89">
        <f t="shared" si="18"/>
        <v>0.003507506659</v>
      </c>
      <c r="AE209" s="89">
        <f t="shared" si="19"/>
        <v>0.01336272675</v>
      </c>
      <c r="AF209" s="87"/>
      <c r="AG209" s="124"/>
      <c r="AH209" s="21">
        <v>206.0</v>
      </c>
      <c r="AI209" s="128">
        <f t="shared" si="20"/>
        <v>243125</v>
      </c>
      <c r="AJ209" s="182">
        <v>102269.0</v>
      </c>
      <c r="AK209" s="182">
        <v>132739.0</v>
      </c>
      <c r="AL209" s="183">
        <v>8117.0</v>
      </c>
      <c r="AM209" s="42">
        <v>128657.0</v>
      </c>
      <c r="AN209" s="71">
        <v>202217.0</v>
      </c>
      <c r="AO209" s="42"/>
      <c r="AP209" s="71"/>
      <c r="AQ209" s="109">
        <f t="shared" si="21"/>
        <v>-2.19157647</v>
      </c>
      <c r="AR209" s="198">
        <v>358795.0</v>
      </c>
      <c r="AS209" s="182">
        <v>172131.0</v>
      </c>
      <c r="AT209" s="182">
        <v>183512.0</v>
      </c>
      <c r="AU209" s="132">
        <f t="shared" si="37"/>
        <v>-3.564578928</v>
      </c>
      <c r="AV209" s="128">
        <v>195947.0</v>
      </c>
      <c r="AW209" s="130">
        <v>174675.0</v>
      </c>
      <c r="AX209" s="132">
        <f t="shared" si="38"/>
        <v>-0.8185740124</v>
      </c>
      <c r="AY209" s="42">
        <v>705492.0</v>
      </c>
      <c r="AZ209" s="44">
        <v>590738.0</v>
      </c>
      <c r="BA209" s="44">
        <v>38902.0</v>
      </c>
      <c r="BB209" s="44">
        <v>32041.0</v>
      </c>
      <c r="BC209" s="44">
        <v>26471.0</v>
      </c>
      <c r="BD209" s="44">
        <v>2462.0</v>
      </c>
      <c r="BE209" s="71">
        <v>14878.0</v>
      </c>
      <c r="BF209" s="42">
        <v>537989.0</v>
      </c>
      <c r="BG209" s="44">
        <v>461205.0</v>
      </c>
      <c r="BH209" s="44">
        <v>27721.0</v>
      </c>
      <c r="BI209" s="44">
        <v>19943.0</v>
      </c>
      <c r="BJ209" s="44">
        <v>20044.0</v>
      </c>
      <c r="BK209" s="44">
        <v>1887.0</v>
      </c>
      <c r="BL209" s="71">
        <v>7189.0</v>
      </c>
      <c r="BM209" s="186"/>
      <c r="BN209" s="186"/>
      <c r="BO209" s="44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6"/>
      <c r="CE209" s="56"/>
      <c r="CF209" s="58"/>
      <c r="CG209" s="56"/>
      <c r="CH209" s="58"/>
      <c r="CI209" s="58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</row>
    <row r="210" ht="15.0" customHeight="1">
      <c r="A210" s="176" t="s">
        <v>1739</v>
      </c>
      <c r="B210" s="178" t="s">
        <v>1740</v>
      </c>
      <c r="C210" s="65" t="s">
        <v>1741</v>
      </c>
      <c r="D210" s="67" t="s">
        <v>1742</v>
      </c>
      <c r="E210" s="69" t="s">
        <v>1743</v>
      </c>
      <c r="F210" s="71" t="s">
        <v>1744</v>
      </c>
      <c r="G210" s="73">
        <v>1931.0</v>
      </c>
      <c r="H210" s="75" t="s">
        <v>175</v>
      </c>
      <c r="I210" s="73">
        <v>1982.0</v>
      </c>
      <c r="J210" s="87">
        <f t="shared" si="48"/>
        <v>0.6039325469</v>
      </c>
      <c r="K210" s="89">
        <f t="shared" si="49"/>
        <v>0.3608747459</v>
      </c>
      <c r="L210" s="42" t="str">
        <f t="shared" si="31"/>
        <v>D+</v>
      </c>
      <c r="M210" s="180">
        <f t="shared" si="32"/>
        <v>5.626684013</v>
      </c>
      <c r="N210" s="87">
        <f t="shared" si="6"/>
        <v>0.5772678639</v>
      </c>
      <c r="O210" s="89">
        <f t="shared" si="7"/>
        <v>0.4227321361</v>
      </c>
      <c r="P210" s="44" t="str">
        <f t="shared" si="33"/>
        <v>D+</v>
      </c>
      <c r="Q210" s="180">
        <f t="shared" si="34"/>
        <v>5.762267068</v>
      </c>
      <c r="R210" s="87">
        <f t="shared" si="8"/>
        <v>0.5917944525</v>
      </c>
      <c r="S210" s="89">
        <f t="shared" si="9"/>
        <v>0.4082055475</v>
      </c>
      <c r="T210" s="44" t="str">
        <f t="shared" si="35"/>
        <v>D+</v>
      </c>
      <c r="U210" s="180">
        <f t="shared" si="36"/>
        <v>5.491100957</v>
      </c>
      <c r="V210" s="87">
        <f t="shared" si="50"/>
        <v>0.6259618386</v>
      </c>
      <c r="W210" s="124">
        <f t="shared" si="51"/>
        <v>0.3740381614</v>
      </c>
      <c r="X210" s="87">
        <f t="shared" si="12"/>
        <v>0.645371223</v>
      </c>
      <c r="Y210" s="124">
        <f t="shared" si="13"/>
        <v>0.354628777</v>
      </c>
      <c r="Z210" s="87">
        <f t="shared" si="14"/>
        <v>0.8358555978</v>
      </c>
      <c r="AA210" s="89">
        <f t="shared" si="15"/>
        <v>0.09651765164</v>
      </c>
      <c r="AB210" s="89">
        <f t="shared" si="16"/>
        <v>0.01702032482</v>
      </c>
      <c r="AC210" s="89">
        <f t="shared" si="17"/>
        <v>0.0330431677</v>
      </c>
      <c r="AD210" s="89">
        <f t="shared" si="18"/>
        <v>0.002877004885</v>
      </c>
      <c r="AE210" s="89">
        <f t="shared" si="19"/>
        <v>0.01468625315</v>
      </c>
      <c r="AF210" s="87"/>
      <c r="AG210" s="124"/>
      <c r="AH210" s="21">
        <v>207.0</v>
      </c>
      <c r="AI210" s="128">
        <f t="shared" si="20"/>
        <v>225757</v>
      </c>
      <c r="AJ210" s="182">
        <v>136342.0</v>
      </c>
      <c r="AK210" s="182">
        <v>81470.0</v>
      </c>
      <c r="AL210" s="183">
        <v>7945.0</v>
      </c>
      <c r="AM210" s="42">
        <v>208846.0</v>
      </c>
      <c r="AN210" s="71">
        <v>114760.0</v>
      </c>
      <c r="AO210" s="42"/>
      <c r="AP210" s="71"/>
      <c r="AQ210" s="109">
        <f t="shared" si="21"/>
        <v>5.626684013</v>
      </c>
      <c r="AR210" s="198">
        <v>349021.0</v>
      </c>
      <c r="AS210" s="182">
        <v>199625.0</v>
      </c>
      <c r="AT210" s="182">
        <v>146185.0</v>
      </c>
      <c r="AU210" s="132">
        <f t="shared" si="37"/>
        <v>5.762267068</v>
      </c>
      <c r="AV210" s="128">
        <v>214229.0</v>
      </c>
      <c r="AW210" s="130">
        <v>147770.0</v>
      </c>
      <c r="AX210" s="132">
        <f t="shared" si="38"/>
        <v>5.491100957</v>
      </c>
      <c r="AY210" s="42">
        <v>706746.0</v>
      </c>
      <c r="AZ210" s="44">
        <v>571278.0</v>
      </c>
      <c r="BA210" s="44">
        <v>78161.0</v>
      </c>
      <c r="BB210" s="44">
        <v>14633.0</v>
      </c>
      <c r="BC210" s="44">
        <v>24375.0</v>
      </c>
      <c r="BD210" s="44">
        <v>2094.0</v>
      </c>
      <c r="BE210" s="71">
        <v>16205.0</v>
      </c>
      <c r="BF210" s="42">
        <v>554396.0</v>
      </c>
      <c r="BG210" s="44">
        <v>463395.0</v>
      </c>
      <c r="BH210" s="44">
        <v>53509.0</v>
      </c>
      <c r="BI210" s="44">
        <v>9436.0</v>
      </c>
      <c r="BJ210" s="44">
        <v>18319.0</v>
      </c>
      <c r="BK210" s="44">
        <v>1595.0</v>
      </c>
      <c r="BL210" s="71">
        <v>8142.0</v>
      </c>
      <c r="BM210" s="186"/>
      <c r="BN210" s="186"/>
      <c r="BO210" s="44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6"/>
      <c r="CE210" s="56"/>
      <c r="CF210" s="58"/>
      <c r="CG210" s="56"/>
      <c r="CH210" s="58"/>
      <c r="CI210" s="58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</row>
    <row r="211" ht="15.0" customHeight="1">
      <c r="A211" s="139" t="s">
        <v>1745</v>
      </c>
      <c r="B211" s="140" t="s">
        <v>1746</v>
      </c>
      <c r="C211" s="72" t="s">
        <v>1747</v>
      </c>
      <c r="D211" s="74" t="s">
        <v>1102</v>
      </c>
      <c r="E211" s="69" t="s">
        <v>1748</v>
      </c>
      <c r="F211" s="71" t="s">
        <v>1749</v>
      </c>
      <c r="G211" s="73">
        <v>1954.0</v>
      </c>
      <c r="H211" s="75" t="s">
        <v>100</v>
      </c>
      <c r="I211" s="73">
        <v>2002.0</v>
      </c>
      <c r="J211" s="87">
        <f t="shared" si="48"/>
        <v>0.2935957532</v>
      </c>
      <c r="K211" s="89">
        <f t="shared" si="49"/>
        <v>0.6868145803</v>
      </c>
      <c r="L211" s="42" t="str">
        <f t="shared" si="31"/>
        <v>R+</v>
      </c>
      <c r="M211" s="91">
        <f t="shared" si="32"/>
        <v>6.260606138</v>
      </c>
      <c r="N211" s="87">
        <f t="shared" si="6"/>
        <v>0.4416451937</v>
      </c>
      <c r="O211" s="89">
        <f t="shared" si="7"/>
        <v>0.5583548063</v>
      </c>
      <c r="P211" s="44" t="str">
        <f t="shared" si="33"/>
        <v>R+</v>
      </c>
      <c r="Q211" s="91">
        <f t="shared" si="34"/>
        <v>7.799999944</v>
      </c>
      <c r="R211" s="87">
        <f t="shared" si="8"/>
        <v>0.4896713196</v>
      </c>
      <c r="S211" s="89">
        <f t="shared" si="9"/>
        <v>0.5103286804</v>
      </c>
      <c r="T211" s="44" t="str">
        <f t="shared" si="35"/>
        <v>R+</v>
      </c>
      <c r="U211" s="91">
        <f t="shared" si="36"/>
        <v>4.721212332</v>
      </c>
      <c r="V211" s="87">
        <f t="shared" si="50"/>
        <v>0.2994621162</v>
      </c>
      <c r="W211" s="124">
        <f t="shared" si="51"/>
        <v>0.7005378838</v>
      </c>
      <c r="X211" s="87">
        <f t="shared" si="12"/>
        <v>0.3018260765</v>
      </c>
      <c r="Y211" s="124">
        <f t="shared" si="13"/>
        <v>0.6981739235</v>
      </c>
      <c r="Z211" s="87">
        <f t="shared" si="14"/>
        <v>0.9266210999</v>
      </c>
      <c r="AA211" s="89">
        <f t="shared" si="15"/>
        <v>0.02494416113</v>
      </c>
      <c r="AB211" s="89">
        <f t="shared" si="16"/>
        <v>0.02289720237</v>
      </c>
      <c r="AC211" s="89">
        <f t="shared" si="17"/>
        <v>0.01344051411</v>
      </c>
      <c r="AD211" s="89">
        <f t="shared" si="18"/>
        <v>0.00317773088</v>
      </c>
      <c r="AE211" s="89">
        <f t="shared" si="19"/>
        <v>0.008919291607</v>
      </c>
      <c r="AF211" s="87"/>
      <c r="AG211" s="124"/>
      <c r="AH211" s="21">
        <v>208.0</v>
      </c>
      <c r="AI211" s="128">
        <f t="shared" si="20"/>
        <v>228692</v>
      </c>
      <c r="AJ211" s="182">
        <v>67143.0</v>
      </c>
      <c r="AK211" s="182">
        <v>157069.0</v>
      </c>
      <c r="AL211" s="183">
        <v>4480.0</v>
      </c>
      <c r="AM211" s="42">
        <v>97734.0</v>
      </c>
      <c r="AN211" s="71">
        <v>226075.0</v>
      </c>
      <c r="AO211" s="42"/>
      <c r="AP211" s="71"/>
      <c r="AQ211" s="109">
        <f t="shared" si="21"/>
        <v>-6.260606138</v>
      </c>
      <c r="AR211" s="198">
        <v>339318.0</v>
      </c>
      <c r="AS211" s="182">
        <v>148429.0</v>
      </c>
      <c r="AT211" s="182">
        <v>187653.0</v>
      </c>
      <c r="AU211" s="132">
        <f t="shared" si="37"/>
        <v>-7.799999944</v>
      </c>
      <c r="AV211" s="128">
        <v>170032.0</v>
      </c>
      <c r="AW211" s="130">
        <v>177205.0</v>
      </c>
      <c r="AX211" s="132">
        <f t="shared" si="38"/>
        <v>-4.721212332</v>
      </c>
      <c r="AY211" s="42">
        <v>705744.0</v>
      </c>
      <c r="AZ211" s="44">
        <v>644037.0</v>
      </c>
      <c r="BA211" s="44">
        <v>18881.0</v>
      </c>
      <c r="BB211" s="44">
        <v>20425.0</v>
      </c>
      <c r="BC211" s="44">
        <v>9974.0</v>
      </c>
      <c r="BD211" s="44">
        <v>2246.0</v>
      </c>
      <c r="BE211" s="71">
        <v>10181.0</v>
      </c>
      <c r="BF211" s="42">
        <v>535917.0</v>
      </c>
      <c r="BG211" s="44">
        <v>496592.0</v>
      </c>
      <c r="BH211" s="44">
        <v>13368.0</v>
      </c>
      <c r="BI211" s="44">
        <v>12271.0</v>
      </c>
      <c r="BJ211" s="44">
        <v>7203.0</v>
      </c>
      <c r="BK211" s="44">
        <v>1703.0</v>
      </c>
      <c r="BL211" s="71">
        <v>4780.0</v>
      </c>
      <c r="BM211" s="186"/>
      <c r="BN211" s="186"/>
      <c r="BO211" s="44"/>
      <c r="BP211" s="58"/>
      <c r="BQ211" s="58"/>
      <c r="BR211" s="58"/>
      <c r="BS211" s="58"/>
      <c r="BT211" s="58"/>
      <c r="BU211" s="58"/>
      <c r="BV211" s="58"/>
      <c r="BW211" s="58"/>
      <c r="BX211" s="58"/>
      <c r="BY211" s="58"/>
      <c r="BZ211" s="58"/>
      <c r="CA211" s="58"/>
      <c r="CB211" s="58"/>
      <c r="CC211" s="58"/>
      <c r="CD211" s="56"/>
      <c r="CE211" s="56"/>
      <c r="CF211" s="58"/>
      <c r="CG211" s="56"/>
      <c r="CH211" s="58"/>
      <c r="CI211" s="58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</row>
    <row r="212" ht="15.0" customHeight="1">
      <c r="A212" s="176" t="s">
        <v>1750</v>
      </c>
      <c r="B212" s="178" t="s">
        <v>1751</v>
      </c>
      <c r="C212" s="72" t="s">
        <v>1497</v>
      </c>
      <c r="D212" s="74" t="s">
        <v>1752</v>
      </c>
      <c r="E212" s="69" t="s">
        <v>1753</v>
      </c>
      <c r="F212" s="71" t="s">
        <v>1754</v>
      </c>
      <c r="G212" s="73">
        <v>1960.0</v>
      </c>
      <c r="H212" s="75" t="s">
        <v>110</v>
      </c>
      <c r="I212" s="73">
        <v>2014.0</v>
      </c>
      <c r="J212" s="87">
        <f t="shared" si="48"/>
        <v>0.4047198274</v>
      </c>
      <c r="K212" s="89">
        <f t="shared" si="49"/>
        <v>0.5589719708</v>
      </c>
      <c r="L212" s="42" t="str">
        <f t="shared" si="31"/>
        <v>R+</v>
      </c>
      <c r="M212" s="91">
        <f t="shared" si="32"/>
        <v>3.70943072</v>
      </c>
      <c r="N212" s="87">
        <f t="shared" si="6"/>
        <v>0.4728361493</v>
      </c>
      <c r="O212" s="89">
        <f t="shared" si="7"/>
        <v>0.5271638507</v>
      </c>
      <c r="P212" s="44" t="str">
        <f t="shared" si="33"/>
        <v>R+</v>
      </c>
      <c r="Q212" s="91">
        <f t="shared" si="34"/>
        <v>4.680904383</v>
      </c>
      <c r="R212" s="87">
        <f t="shared" si="8"/>
        <v>0.5095038723</v>
      </c>
      <c r="S212" s="89">
        <f t="shared" si="9"/>
        <v>0.4904961277</v>
      </c>
      <c r="T212" s="44" t="str">
        <f t="shared" si="35"/>
        <v>R+</v>
      </c>
      <c r="U212" s="91">
        <f t="shared" si="36"/>
        <v>2.737957057</v>
      </c>
      <c r="V212" s="87">
        <f t="shared" si="50"/>
        <v>0.4199681145</v>
      </c>
      <c r="W212" s="124">
        <f t="shared" si="51"/>
        <v>0.5800318855</v>
      </c>
      <c r="X212" s="87">
        <f t="shared" si="12"/>
        <v>0.466376256</v>
      </c>
      <c r="Y212" s="124">
        <f t="shared" si="13"/>
        <v>0.533623744</v>
      </c>
      <c r="Z212" s="87">
        <f t="shared" si="14"/>
        <v>0.8429944417</v>
      </c>
      <c r="AA212" s="89">
        <f t="shared" si="15"/>
        <v>0.04811592586</v>
      </c>
      <c r="AB212" s="89">
        <f t="shared" si="16"/>
        <v>0.0256278698</v>
      </c>
      <c r="AC212" s="89">
        <f t="shared" si="17"/>
        <v>0.06954994144</v>
      </c>
      <c r="AD212" s="89">
        <f t="shared" si="18"/>
        <v>0.002199170896</v>
      </c>
      <c r="AE212" s="89">
        <f t="shared" si="19"/>
        <v>0.01151265034</v>
      </c>
      <c r="AF212" s="87"/>
      <c r="AG212" s="124"/>
      <c r="AH212" s="21">
        <v>209.0</v>
      </c>
      <c r="AI212" s="128">
        <f t="shared" si="20"/>
        <v>251238</v>
      </c>
      <c r="AJ212" s="182">
        <v>101681.0</v>
      </c>
      <c r="AK212" s="182">
        <v>140435.0</v>
      </c>
      <c r="AL212" s="183">
        <v>9122.0</v>
      </c>
      <c r="AM212" s="42">
        <v>158879.0</v>
      </c>
      <c r="AN212" s="71">
        <v>181788.0</v>
      </c>
      <c r="AO212" s="42"/>
      <c r="AP212" s="71"/>
      <c r="AQ212" s="109">
        <f t="shared" si="21"/>
        <v>-3.70943072</v>
      </c>
      <c r="AR212" s="198">
        <v>380884.0</v>
      </c>
      <c r="AS212" s="182">
        <v>178768.0</v>
      </c>
      <c r="AT212" s="182">
        <v>199308.0</v>
      </c>
      <c r="AU212" s="132">
        <f t="shared" si="37"/>
        <v>-4.680904383</v>
      </c>
      <c r="AV212" s="128">
        <v>193613.0</v>
      </c>
      <c r="AW212" s="130">
        <v>186390.0</v>
      </c>
      <c r="AX212" s="132">
        <f t="shared" si="38"/>
        <v>-2.737957057</v>
      </c>
      <c r="AY212" s="42">
        <v>705359.0</v>
      </c>
      <c r="AZ212" s="44">
        <v>579927.0</v>
      </c>
      <c r="BA212" s="44">
        <v>35987.0</v>
      </c>
      <c r="BB212" s="44">
        <v>22049.0</v>
      </c>
      <c r="BC212" s="44">
        <v>53024.0</v>
      </c>
      <c r="BD212" s="44">
        <v>1604.0</v>
      </c>
      <c r="BE212" s="71">
        <v>12768.0</v>
      </c>
      <c r="BF212" s="42">
        <v>537930.0</v>
      </c>
      <c r="BG212" s="44">
        <v>453472.0</v>
      </c>
      <c r="BH212" s="44">
        <v>25883.0</v>
      </c>
      <c r="BI212" s="44">
        <v>13786.0</v>
      </c>
      <c r="BJ212" s="44">
        <v>37413.0</v>
      </c>
      <c r="BK212" s="44">
        <v>1183.0</v>
      </c>
      <c r="BL212" s="71">
        <v>6193.0</v>
      </c>
      <c r="BM212" s="186"/>
      <c r="BN212" s="186"/>
      <c r="BO212" s="44"/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  <c r="BZ212" s="58"/>
      <c r="CA212" s="58"/>
      <c r="CB212" s="58"/>
      <c r="CC212" s="58"/>
      <c r="CD212" s="56"/>
      <c r="CE212" s="56"/>
      <c r="CF212" s="58"/>
      <c r="CG212" s="56"/>
      <c r="CH212" s="58"/>
      <c r="CI212" s="58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</row>
    <row r="213" ht="15.0" customHeight="1">
      <c r="A213" s="139" t="s">
        <v>1755</v>
      </c>
      <c r="B213" s="140" t="s">
        <v>1756</v>
      </c>
      <c r="C213" s="65" t="s">
        <v>460</v>
      </c>
      <c r="D213" s="67" t="s">
        <v>1757</v>
      </c>
      <c r="E213" s="69" t="s">
        <v>1758</v>
      </c>
      <c r="F213" s="71" t="s">
        <v>1759</v>
      </c>
      <c r="G213" s="73">
        <v>1953.0</v>
      </c>
      <c r="H213" s="75" t="s">
        <v>110</v>
      </c>
      <c r="I213" s="73">
        <v>2014.0</v>
      </c>
      <c r="J213" s="87">
        <f t="shared" si="48"/>
        <v>0.6500822607</v>
      </c>
      <c r="K213" s="89">
        <f t="shared" si="49"/>
        <v>0.3131520372</v>
      </c>
      <c r="L213" s="42" t="str">
        <f t="shared" si="31"/>
        <v>D+</v>
      </c>
      <c r="M213" s="180">
        <f t="shared" si="32"/>
        <v>14.64743559</v>
      </c>
      <c r="N213" s="87">
        <f t="shared" si="6"/>
        <v>0.6688624614</v>
      </c>
      <c r="O213" s="89">
        <f t="shared" si="7"/>
        <v>0.3311375386</v>
      </c>
      <c r="P213" s="44" t="str">
        <f t="shared" si="33"/>
        <v>D+</v>
      </c>
      <c r="Q213" s="180">
        <f t="shared" si="34"/>
        <v>14.92172683</v>
      </c>
      <c r="R213" s="87">
        <f t="shared" si="8"/>
        <v>0.6806148864</v>
      </c>
      <c r="S213" s="89">
        <f t="shared" si="9"/>
        <v>0.3193851136</v>
      </c>
      <c r="T213" s="44" t="str">
        <f t="shared" si="35"/>
        <v>D+</v>
      </c>
      <c r="U213" s="180">
        <f t="shared" si="36"/>
        <v>14.37314435</v>
      </c>
      <c r="V213" s="87">
        <f t="shared" si="50"/>
        <v>0.6748952588</v>
      </c>
      <c r="W213" s="124">
        <f t="shared" si="51"/>
        <v>0.3251047412</v>
      </c>
      <c r="X213" s="87">
        <f t="shared" si="12"/>
        <v>0.7010822483</v>
      </c>
      <c r="Y213" s="124">
        <f t="shared" si="13"/>
        <v>0.2989177517</v>
      </c>
      <c r="Z213" s="87">
        <f t="shared" si="14"/>
        <v>0.78840593</v>
      </c>
      <c r="AA213" s="89">
        <f t="shared" si="15"/>
        <v>0.09670220861</v>
      </c>
      <c r="AB213" s="89">
        <f t="shared" si="16"/>
        <v>0.04424376335</v>
      </c>
      <c r="AC213" s="89">
        <f t="shared" si="17"/>
        <v>0.04864081853</v>
      </c>
      <c r="AD213" s="89">
        <f t="shared" si="18"/>
        <v>0.003588422433</v>
      </c>
      <c r="AE213" s="89">
        <f t="shared" si="19"/>
        <v>0.0184188571</v>
      </c>
      <c r="AF213" s="87"/>
      <c r="AG213" s="124"/>
      <c r="AH213" s="21">
        <v>210.0</v>
      </c>
      <c r="AI213" s="128">
        <f t="shared" si="20"/>
        <v>206660</v>
      </c>
      <c r="AJ213" s="182">
        <v>134346.0</v>
      </c>
      <c r="AK213" s="182">
        <v>64716.0</v>
      </c>
      <c r="AL213" s="183">
        <v>7598.0</v>
      </c>
      <c r="AM213" s="42">
        <v>216884.0</v>
      </c>
      <c r="AN213" s="71">
        <v>92472.0</v>
      </c>
      <c r="AO213" s="42"/>
      <c r="AP213" s="71"/>
      <c r="AQ213" s="109">
        <f t="shared" si="21"/>
        <v>14.64743559</v>
      </c>
      <c r="AR213" s="198">
        <v>328498.0</v>
      </c>
      <c r="AS213" s="182">
        <v>217492.0</v>
      </c>
      <c r="AT213" s="182">
        <v>107675.0</v>
      </c>
      <c r="AU213" s="132">
        <f t="shared" si="37"/>
        <v>14.92172683</v>
      </c>
      <c r="AV213" s="128">
        <v>234529.0</v>
      </c>
      <c r="AW213" s="130">
        <v>110055.0</v>
      </c>
      <c r="AX213" s="132">
        <f t="shared" si="38"/>
        <v>14.37314435</v>
      </c>
      <c r="AY213" s="42">
        <v>705112.0</v>
      </c>
      <c r="AZ213" s="44">
        <v>539252.0</v>
      </c>
      <c r="BA213" s="44">
        <v>74064.0</v>
      </c>
      <c r="BB213" s="44">
        <v>37235.0</v>
      </c>
      <c r="BC213" s="44">
        <v>32839.0</v>
      </c>
      <c r="BD213" s="44">
        <v>2507.0</v>
      </c>
      <c r="BE213" s="71">
        <v>19215.0</v>
      </c>
      <c r="BF213" s="42">
        <v>545365.0</v>
      </c>
      <c r="BG213" s="44">
        <v>429969.0</v>
      </c>
      <c r="BH213" s="44">
        <v>52738.0</v>
      </c>
      <c r="BI213" s="44">
        <v>24129.0</v>
      </c>
      <c r="BJ213" s="44">
        <v>26527.0</v>
      </c>
      <c r="BK213" s="44">
        <v>1957.0</v>
      </c>
      <c r="BL213" s="71">
        <v>10045.0</v>
      </c>
      <c r="BM213" s="186"/>
      <c r="BN213" s="186"/>
      <c r="BO213" s="44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6"/>
      <c r="CE213" s="56"/>
      <c r="CF213" s="58"/>
      <c r="CG213" s="56"/>
      <c r="CH213" s="58"/>
      <c r="CI213" s="58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</row>
    <row r="214" ht="15.0" customHeight="1">
      <c r="A214" s="176" t="s">
        <v>1760</v>
      </c>
      <c r="B214" s="178" t="s">
        <v>1761</v>
      </c>
      <c r="C214" s="65" t="s">
        <v>143</v>
      </c>
      <c r="D214" s="67" t="s">
        <v>1762</v>
      </c>
      <c r="E214" s="69" t="s">
        <v>1763</v>
      </c>
      <c r="F214" s="71" t="s">
        <v>1764</v>
      </c>
      <c r="G214" s="73">
        <v>1929.0</v>
      </c>
      <c r="H214" s="75" t="s">
        <v>103</v>
      </c>
      <c r="I214" s="73">
        <v>1964.0</v>
      </c>
      <c r="J214" s="87">
        <f t="shared" si="48"/>
        <v>0.7949229396</v>
      </c>
      <c r="K214" s="89">
        <f t="shared" si="49"/>
        <v>0.163129616</v>
      </c>
      <c r="L214" s="42" t="str">
        <f t="shared" si="31"/>
        <v>D+</v>
      </c>
      <c r="M214" s="180">
        <f t="shared" si="32"/>
        <v>32.82886204</v>
      </c>
      <c r="N214" s="87">
        <f t="shared" si="6"/>
        <v>0.8563441347</v>
      </c>
      <c r="O214" s="89">
        <f t="shared" si="7"/>
        <v>0.1436558653</v>
      </c>
      <c r="P214" s="44" t="str">
        <f t="shared" si="33"/>
        <v>D+</v>
      </c>
      <c r="Q214" s="180">
        <f t="shared" si="34"/>
        <v>33.66989415</v>
      </c>
      <c r="R214" s="87">
        <f t="shared" si="8"/>
        <v>0.8567617422</v>
      </c>
      <c r="S214" s="89">
        <f t="shared" si="9"/>
        <v>0.1432382578</v>
      </c>
      <c r="T214" s="44" t="str">
        <f t="shared" si="35"/>
        <v>D+</v>
      </c>
      <c r="U214" s="180">
        <f t="shared" si="36"/>
        <v>31.98782992</v>
      </c>
      <c r="V214" s="87">
        <f t="shared" si="50"/>
        <v>0.8297279048</v>
      </c>
      <c r="W214" s="124">
        <f t="shared" si="51"/>
        <v>0.1702720952</v>
      </c>
      <c r="X214" s="87">
        <f t="shared" si="12"/>
        <v>0.8585615002</v>
      </c>
      <c r="Y214" s="124">
        <f t="shared" si="13"/>
        <v>0.1414384998</v>
      </c>
      <c r="Z214" s="87">
        <f t="shared" si="14"/>
        <v>0.3735173641</v>
      </c>
      <c r="AA214" s="89">
        <f t="shared" si="15"/>
        <v>0.5380131247</v>
      </c>
      <c r="AB214" s="89">
        <f t="shared" si="16"/>
        <v>0.05601853796</v>
      </c>
      <c r="AC214" s="89">
        <f t="shared" si="17"/>
        <v>0.0117561052</v>
      </c>
      <c r="AD214" s="89">
        <f t="shared" si="18"/>
        <v>0.003491137588</v>
      </c>
      <c r="AE214" s="89">
        <f t="shared" si="19"/>
        <v>0.0172037305</v>
      </c>
      <c r="AF214" s="87"/>
      <c r="AG214" s="124"/>
      <c r="AH214" s="21">
        <v>211.0</v>
      </c>
      <c r="AI214" s="128">
        <f t="shared" si="20"/>
        <v>166947</v>
      </c>
      <c r="AJ214" s="182">
        <v>132710.0</v>
      </c>
      <c r="AK214" s="182">
        <v>27234.0</v>
      </c>
      <c r="AL214" s="183">
        <v>7003.0</v>
      </c>
      <c r="AM214" s="42">
        <v>235336.0</v>
      </c>
      <c r="AN214" s="71">
        <v>38769.0</v>
      </c>
      <c r="AO214" s="42"/>
      <c r="AP214" s="71"/>
      <c r="AQ214" s="109">
        <f t="shared" si="21"/>
        <v>32.82886204</v>
      </c>
      <c r="AR214" s="198">
        <v>293164.0</v>
      </c>
      <c r="AS214" s="182">
        <v>249656.0</v>
      </c>
      <c r="AT214" s="182">
        <v>41881.0</v>
      </c>
      <c r="AU214" s="132">
        <f t="shared" si="37"/>
        <v>33.66989415</v>
      </c>
      <c r="AV214" s="128">
        <v>281005.0</v>
      </c>
      <c r="AW214" s="130">
        <v>46980.0</v>
      </c>
      <c r="AX214" s="132">
        <f t="shared" si="38"/>
        <v>31.98782992</v>
      </c>
      <c r="AY214" s="42">
        <v>706462.0</v>
      </c>
      <c r="AZ214" s="44">
        <v>246159.0</v>
      </c>
      <c r="BA214" s="44">
        <v>386239.0</v>
      </c>
      <c r="BB214" s="44">
        <v>48016.0</v>
      </c>
      <c r="BC214" s="44">
        <v>7611.0</v>
      </c>
      <c r="BD214" s="44">
        <v>2274.0</v>
      </c>
      <c r="BE214" s="71">
        <v>16163.0</v>
      </c>
      <c r="BF214" s="42">
        <v>523898.0</v>
      </c>
      <c r="BG214" s="44">
        <v>195685.0</v>
      </c>
      <c r="BH214" s="44">
        <v>281864.0</v>
      </c>
      <c r="BI214" s="44">
        <v>29348.0</v>
      </c>
      <c r="BJ214" s="44">
        <v>6159.0</v>
      </c>
      <c r="BK214" s="44">
        <v>1829.0</v>
      </c>
      <c r="BL214" s="71">
        <v>9013.0</v>
      </c>
      <c r="BM214" s="186"/>
      <c r="BN214" s="186"/>
      <c r="BO214" s="44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6"/>
      <c r="CE214" s="56"/>
      <c r="CF214" s="58"/>
      <c r="CG214" s="56"/>
      <c r="CH214" s="58"/>
      <c r="CI214" s="58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</row>
    <row r="215" ht="15.0" customHeight="1">
      <c r="A215" s="139" t="s">
        <v>1765</v>
      </c>
      <c r="B215" s="140" t="s">
        <v>1766</v>
      </c>
      <c r="C215" s="65" t="s">
        <v>1767</v>
      </c>
      <c r="D215" s="67" t="s">
        <v>1768</v>
      </c>
      <c r="E215" s="69" t="s">
        <v>1769</v>
      </c>
      <c r="F215" s="71" t="s">
        <v>1770</v>
      </c>
      <c r="G215" s="73">
        <v>1954.0</v>
      </c>
      <c r="H215" s="75" t="s">
        <v>78</v>
      </c>
      <c r="I215" s="73">
        <v>2014.0</v>
      </c>
      <c r="J215" s="87">
        <f t="shared" si="48"/>
        <v>0.777867726</v>
      </c>
      <c r="K215" s="89">
        <f t="shared" si="49"/>
        <v>0.196740215</v>
      </c>
      <c r="L215" s="42" t="str">
        <f t="shared" si="31"/>
        <v>D+</v>
      </c>
      <c r="M215" s="180">
        <f t="shared" si="32"/>
        <v>29.21274223</v>
      </c>
      <c r="N215" s="87">
        <f t="shared" si="6"/>
        <v>0.813148686</v>
      </c>
      <c r="O215" s="89">
        <f t="shared" si="7"/>
        <v>0.186851314</v>
      </c>
      <c r="P215" s="44" t="str">
        <f t="shared" si="33"/>
        <v>D+</v>
      </c>
      <c r="Q215" s="180">
        <f t="shared" si="34"/>
        <v>29.35034928</v>
      </c>
      <c r="R215" s="87">
        <f t="shared" si="8"/>
        <v>0.8276347948</v>
      </c>
      <c r="S215" s="89">
        <f t="shared" si="9"/>
        <v>0.1723652052</v>
      </c>
      <c r="T215" s="44" t="str">
        <f t="shared" si="35"/>
        <v>D+</v>
      </c>
      <c r="U215" s="180">
        <f t="shared" si="36"/>
        <v>29.07513519</v>
      </c>
      <c r="V215" s="87">
        <f t="shared" si="50"/>
        <v>0.7981339914</v>
      </c>
      <c r="W215" s="124">
        <f t="shared" si="51"/>
        <v>0.2018660086</v>
      </c>
      <c r="X215" s="87">
        <f t="shared" si="12"/>
        <v>0.84031133</v>
      </c>
      <c r="Y215" s="124">
        <f t="shared" si="13"/>
        <v>0.15968867</v>
      </c>
      <c r="Z215" s="87">
        <f t="shared" si="14"/>
        <v>0.3360907663</v>
      </c>
      <c r="AA215" s="89">
        <f t="shared" si="15"/>
        <v>0.5734722459</v>
      </c>
      <c r="AB215" s="89">
        <f t="shared" si="16"/>
        <v>0.03451238668</v>
      </c>
      <c r="AC215" s="89">
        <f t="shared" si="17"/>
        <v>0.03669070194</v>
      </c>
      <c r="AD215" s="89">
        <f t="shared" si="18"/>
        <v>0.002331611121</v>
      </c>
      <c r="AE215" s="89">
        <f t="shared" si="19"/>
        <v>0.01690228808</v>
      </c>
      <c r="AF215" s="87"/>
      <c r="AG215" s="124"/>
      <c r="AH215" s="21">
        <v>212.0</v>
      </c>
      <c r="AI215" s="128">
        <f t="shared" si="20"/>
        <v>212468</v>
      </c>
      <c r="AJ215" s="182">
        <v>165272.0</v>
      </c>
      <c r="AK215" s="182">
        <v>41801.0</v>
      </c>
      <c r="AL215" s="183">
        <v>5395.0</v>
      </c>
      <c r="AM215" s="42">
        <v>270450.0</v>
      </c>
      <c r="AN215" s="71">
        <v>51395.0</v>
      </c>
      <c r="AO215" s="42"/>
      <c r="AP215" s="71"/>
      <c r="AQ215" s="109">
        <f t="shared" si="21"/>
        <v>29.21274223</v>
      </c>
      <c r="AR215" s="198">
        <v>337491.0</v>
      </c>
      <c r="AS215" s="182">
        <v>273270.0</v>
      </c>
      <c r="AT215" s="182">
        <v>62794.0</v>
      </c>
      <c r="AU215" s="132">
        <f t="shared" si="37"/>
        <v>29.35034928</v>
      </c>
      <c r="AV215" s="128">
        <v>294273.0</v>
      </c>
      <c r="AW215" s="130">
        <v>61286.0</v>
      </c>
      <c r="AX215" s="132">
        <f t="shared" si="38"/>
        <v>29.07513519</v>
      </c>
      <c r="AY215" s="42">
        <v>705968.0</v>
      </c>
      <c r="AZ215" s="44">
        <v>219139.0</v>
      </c>
      <c r="BA215" s="44">
        <v>413655.0</v>
      </c>
      <c r="BB215" s="44">
        <v>28637.0</v>
      </c>
      <c r="BC215" s="44">
        <v>27415.0</v>
      </c>
      <c r="BD215" s="44">
        <v>1664.0</v>
      </c>
      <c r="BE215" s="71">
        <v>15458.0</v>
      </c>
      <c r="BF215" s="42">
        <v>528390.0</v>
      </c>
      <c r="BG215" s="44">
        <v>177587.0</v>
      </c>
      <c r="BH215" s="44">
        <v>303017.0</v>
      </c>
      <c r="BI215" s="44">
        <v>18236.0</v>
      </c>
      <c r="BJ215" s="44">
        <v>19387.0</v>
      </c>
      <c r="BK215" s="44">
        <v>1232.0</v>
      </c>
      <c r="BL215" s="71">
        <v>8931.0</v>
      </c>
      <c r="BM215" s="186"/>
      <c r="BN215" s="186"/>
      <c r="BO215" s="44"/>
      <c r="BP215" s="58"/>
      <c r="BQ215" s="58"/>
      <c r="BR215" s="58"/>
      <c r="BS215" s="58"/>
      <c r="BT215" s="58"/>
      <c r="BU215" s="58"/>
      <c r="BV215" s="58"/>
      <c r="BW215" s="58"/>
      <c r="BX215" s="58"/>
      <c r="BY215" s="58"/>
      <c r="BZ215" s="58"/>
      <c r="CA215" s="58"/>
      <c r="CB215" s="58"/>
      <c r="CC215" s="58"/>
      <c r="CD215" s="56"/>
      <c r="CE215" s="56"/>
      <c r="CF215" s="58"/>
      <c r="CG215" s="56"/>
      <c r="CH215" s="58"/>
      <c r="CI215" s="58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</row>
    <row r="216" ht="15.0" customHeight="1">
      <c r="A216" s="176" t="s">
        <v>1771</v>
      </c>
      <c r="B216" s="178" t="s">
        <v>1772</v>
      </c>
      <c r="C216" s="65" t="s">
        <v>730</v>
      </c>
      <c r="D216" s="67" t="s">
        <v>1773</v>
      </c>
      <c r="E216" s="69" t="s">
        <v>1774</v>
      </c>
      <c r="F216" s="71" t="s">
        <v>1775</v>
      </c>
      <c r="G216" s="73">
        <v>1964.0</v>
      </c>
      <c r="H216" s="75" t="s">
        <v>192</v>
      </c>
      <c r="I216" s="73">
        <v>2006.0</v>
      </c>
      <c r="J216" s="87">
        <f t="shared" si="48"/>
        <v>0.5419219656</v>
      </c>
      <c r="K216" s="89">
        <f t="shared" si="49"/>
        <v>0.4567193807</v>
      </c>
      <c r="L216" s="42" t="str">
        <f t="shared" si="31"/>
        <v>R+</v>
      </c>
      <c r="M216" s="91">
        <f t="shared" si="32"/>
        <v>1.419318343</v>
      </c>
      <c r="N216" s="87">
        <f t="shared" si="6"/>
        <v>0.5069280595</v>
      </c>
      <c r="O216" s="89">
        <f t="shared" si="7"/>
        <v>0.4930719405</v>
      </c>
      <c r="P216" s="44" t="str">
        <f t="shared" si="33"/>
        <v>R+</v>
      </c>
      <c r="Q216" s="91">
        <f t="shared" si="34"/>
        <v>1.271713371</v>
      </c>
      <c r="R216" s="87">
        <f t="shared" si="8"/>
        <v>0.5212142098</v>
      </c>
      <c r="S216" s="89">
        <f t="shared" si="9"/>
        <v>0.4787857902</v>
      </c>
      <c r="T216" s="44" t="str">
        <f t="shared" si="35"/>
        <v>R+</v>
      </c>
      <c r="U216" s="91">
        <f t="shared" si="36"/>
        <v>1.566923314</v>
      </c>
      <c r="V216" s="87">
        <f t="shared" si="50"/>
        <v>0.5426592516</v>
      </c>
      <c r="W216" s="124">
        <f t="shared" si="51"/>
        <v>0.4573407484</v>
      </c>
      <c r="X216" s="87">
        <f t="shared" si="12"/>
        <v>0.5761043608</v>
      </c>
      <c r="Y216" s="124">
        <f t="shared" si="13"/>
        <v>0.4238956392</v>
      </c>
      <c r="Z216" s="87">
        <f t="shared" si="14"/>
        <v>0.9086870398</v>
      </c>
      <c r="AA216" s="89">
        <f t="shared" si="15"/>
        <v>0.01913171158</v>
      </c>
      <c r="AB216" s="89">
        <f t="shared" si="16"/>
        <v>0.04186892363</v>
      </c>
      <c r="AC216" s="89">
        <f t="shared" si="17"/>
        <v>0.02127086965</v>
      </c>
      <c r="AD216" s="89">
        <f t="shared" si="18"/>
        <v>0.00240828434</v>
      </c>
      <c r="AE216" s="89">
        <f t="shared" si="19"/>
        <v>0.006633171</v>
      </c>
      <c r="AF216" s="87"/>
      <c r="AG216" s="124"/>
      <c r="AH216" s="21">
        <v>213.0</v>
      </c>
      <c r="AI216" s="128">
        <f t="shared" si="20"/>
        <v>226695</v>
      </c>
      <c r="AJ216" s="182">
        <v>122851.0</v>
      </c>
      <c r="AK216" s="182">
        <v>103536.0</v>
      </c>
      <c r="AL216" s="197">
        <v>308.0</v>
      </c>
      <c r="AM216" s="128">
        <v>193211.0</v>
      </c>
      <c r="AN216" s="138">
        <v>142164.0</v>
      </c>
      <c r="AO216" s="128"/>
      <c r="AP216" s="138"/>
      <c r="AQ216" s="109">
        <f t="shared" si="21"/>
        <v>-1.419318343</v>
      </c>
      <c r="AR216" s="198">
        <v>343764.0</v>
      </c>
      <c r="AS216" s="182">
        <v>170377.0</v>
      </c>
      <c r="AT216" s="182">
        <v>165720.0</v>
      </c>
      <c r="AU216" s="132">
        <f t="shared" si="37"/>
        <v>-1.271713371</v>
      </c>
      <c r="AV216" s="128">
        <v>176959.0</v>
      </c>
      <c r="AW216" s="130">
        <v>162554.0</v>
      </c>
      <c r="AX216" s="132">
        <f t="shared" si="38"/>
        <v>-1.566923314</v>
      </c>
      <c r="AY216" s="42">
        <v>662237.0</v>
      </c>
      <c r="AZ216" s="44">
        <v>585535.0</v>
      </c>
      <c r="BA216" s="44">
        <v>15273.0</v>
      </c>
      <c r="BB216" s="44">
        <v>36604.0</v>
      </c>
      <c r="BC216" s="44">
        <v>14946.0</v>
      </c>
      <c r="BD216" s="44">
        <v>1566.0</v>
      </c>
      <c r="BE216" s="71">
        <v>8313.0</v>
      </c>
      <c r="BF216" s="42">
        <v>505339.0</v>
      </c>
      <c r="BG216" s="44">
        <v>459195.0</v>
      </c>
      <c r="BH216" s="44">
        <v>9668.0</v>
      </c>
      <c r="BI216" s="44">
        <v>21158.0</v>
      </c>
      <c r="BJ216" s="44">
        <v>10749.0</v>
      </c>
      <c r="BK216" s="44">
        <v>1217.0</v>
      </c>
      <c r="BL216" s="71">
        <v>3352.0</v>
      </c>
      <c r="BM216" s="186"/>
      <c r="BN216" s="186"/>
      <c r="BO216" s="44"/>
      <c r="BP216" s="58"/>
      <c r="BQ216" s="58"/>
      <c r="BR216" s="58"/>
      <c r="BS216" s="58"/>
      <c r="BT216" s="58"/>
      <c r="BU216" s="58"/>
      <c r="BV216" s="58"/>
      <c r="BW216" s="58"/>
      <c r="BX216" s="58"/>
      <c r="BY216" s="58"/>
      <c r="BZ216" s="58"/>
      <c r="CA216" s="58"/>
      <c r="CB216" s="58"/>
      <c r="CC216" s="58"/>
      <c r="CD216" s="56"/>
      <c r="CE216" s="56"/>
      <c r="CF216" s="58"/>
      <c r="CG216" s="56"/>
      <c r="CH216" s="58"/>
      <c r="CI216" s="58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</row>
    <row r="217" ht="15.0" customHeight="1">
      <c r="A217" s="139" t="s">
        <v>1776</v>
      </c>
      <c r="B217" s="140" t="s">
        <v>1777</v>
      </c>
      <c r="C217" s="72" t="s">
        <v>143</v>
      </c>
      <c r="D217" s="74" t="s">
        <v>1778</v>
      </c>
      <c r="E217" s="69" t="s">
        <v>1779</v>
      </c>
      <c r="F217" s="71" t="s">
        <v>1780</v>
      </c>
      <c r="G217" s="73">
        <v>1947.0</v>
      </c>
      <c r="H217" s="75" t="s">
        <v>81</v>
      </c>
      <c r="I217" s="73">
        <v>2002.0</v>
      </c>
      <c r="J217" s="87">
        <f t="shared" si="48"/>
        <v>0.3887157919</v>
      </c>
      <c r="K217" s="89">
        <f t="shared" si="49"/>
        <v>0.5604194462</v>
      </c>
      <c r="L217" s="42" t="str">
        <f t="shared" si="31"/>
        <v>R+</v>
      </c>
      <c r="M217" s="91">
        <f t="shared" si="32"/>
        <v>2.077658343</v>
      </c>
      <c r="N217" s="87">
        <f t="shared" si="6"/>
        <v>0.5003059197</v>
      </c>
      <c r="O217" s="89">
        <f t="shared" si="7"/>
        <v>0.4996940803</v>
      </c>
      <c r="P217" s="44" t="str">
        <f t="shared" si="33"/>
        <v>R+</v>
      </c>
      <c r="Q217" s="91">
        <f t="shared" si="34"/>
        <v>1.933927349</v>
      </c>
      <c r="R217" s="87">
        <f t="shared" si="8"/>
        <v>0.5146695495</v>
      </c>
      <c r="S217" s="89">
        <f t="shared" si="9"/>
        <v>0.4853304505</v>
      </c>
      <c r="T217" s="44" t="str">
        <f t="shared" si="35"/>
        <v>R+</v>
      </c>
      <c r="U217" s="91">
        <f t="shared" si="36"/>
        <v>2.221389337</v>
      </c>
      <c r="V217" s="87">
        <f t="shared" si="50"/>
        <v>0.4095473188</v>
      </c>
      <c r="W217" s="124">
        <f t="shared" si="51"/>
        <v>0.5904526812</v>
      </c>
      <c r="X217" s="87">
        <f t="shared" si="12"/>
        <v>0.4591408815</v>
      </c>
      <c r="Y217" s="124">
        <f t="shared" si="13"/>
        <v>0.5408591185</v>
      </c>
      <c r="Z217" s="87">
        <f t="shared" si="14"/>
        <v>0.8714732638</v>
      </c>
      <c r="AA217" s="89">
        <f t="shared" si="15"/>
        <v>0.03012721892</v>
      </c>
      <c r="AB217" s="89">
        <f t="shared" si="16"/>
        <v>0.04250928346</v>
      </c>
      <c r="AC217" s="89">
        <f t="shared" si="17"/>
        <v>0.04013873185</v>
      </c>
      <c r="AD217" s="89">
        <f t="shared" si="18"/>
        <v>0.004362144494</v>
      </c>
      <c r="AE217" s="89">
        <f t="shared" si="19"/>
        <v>0.01138935744</v>
      </c>
      <c r="AF217" s="87"/>
      <c r="AG217" s="124"/>
      <c r="AH217" s="21">
        <v>214.0</v>
      </c>
      <c r="AI217" s="128">
        <f t="shared" si="20"/>
        <v>245848</v>
      </c>
      <c r="AJ217" s="182">
        <v>95565.0</v>
      </c>
      <c r="AK217" s="182">
        <v>137778.0</v>
      </c>
      <c r="AL217" s="183">
        <v>12505.0</v>
      </c>
      <c r="AM217" s="128">
        <v>164338.0</v>
      </c>
      <c r="AN217" s="138">
        <v>193587.0</v>
      </c>
      <c r="AO217" s="128"/>
      <c r="AP217" s="138"/>
      <c r="AQ217" s="109">
        <f t="shared" si="21"/>
        <v>-2.077658343</v>
      </c>
      <c r="AR217" s="198">
        <v>376586.0</v>
      </c>
      <c r="AS217" s="182">
        <v>184802.0</v>
      </c>
      <c r="AT217" s="182">
        <v>184576.0</v>
      </c>
      <c r="AU217" s="132">
        <f t="shared" si="37"/>
        <v>-1.933927349</v>
      </c>
      <c r="AV217" s="128">
        <v>185192.0</v>
      </c>
      <c r="AW217" s="130">
        <v>174635.0</v>
      </c>
      <c r="AX217" s="132">
        <f t="shared" si="38"/>
        <v>-2.221389337</v>
      </c>
      <c r="AY217" s="42">
        <v>662780.0</v>
      </c>
      <c r="AZ217" s="44">
        <v>558248.0</v>
      </c>
      <c r="BA217" s="44">
        <v>23765.0</v>
      </c>
      <c r="BB217" s="44">
        <v>35469.0</v>
      </c>
      <c r="BC217" s="44">
        <v>28060.0</v>
      </c>
      <c r="BD217" s="44">
        <v>3022.0</v>
      </c>
      <c r="BE217" s="71">
        <v>14216.0</v>
      </c>
      <c r="BF217" s="42">
        <v>485541.0</v>
      </c>
      <c r="BG217" s="44">
        <v>423136.0</v>
      </c>
      <c r="BH217" s="44">
        <v>14628.0</v>
      </c>
      <c r="BI217" s="44">
        <v>20640.0</v>
      </c>
      <c r="BJ217" s="44">
        <v>19489.0</v>
      </c>
      <c r="BK217" s="44">
        <v>2118.0</v>
      </c>
      <c r="BL217" s="71">
        <v>5530.0</v>
      </c>
      <c r="BM217" s="186"/>
      <c r="BN217" s="186"/>
      <c r="BO217" s="44"/>
      <c r="BP217" s="58"/>
      <c r="BQ217" s="58"/>
      <c r="BR217" s="58"/>
      <c r="BS217" s="58"/>
      <c r="BT217" s="58"/>
      <c r="BU217" s="58"/>
      <c r="BV217" s="58"/>
      <c r="BW217" s="58"/>
      <c r="BX217" s="58"/>
      <c r="BY217" s="58"/>
      <c r="BZ217" s="58"/>
      <c r="CA217" s="58"/>
      <c r="CB217" s="58"/>
      <c r="CC217" s="58"/>
      <c r="CD217" s="56"/>
      <c r="CE217" s="56"/>
      <c r="CF217" s="58"/>
      <c r="CG217" s="56"/>
      <c r="CH217" s="58"/>
      <c r="CI217" s="58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</row>
    <row r="218" ht="15.0" customHeight="1">
      <c r="A218" s="176" t="s">
        <v>1781</v>
      </c>
      <c r="B218" s="178" t="s">
        <v>1782</v>
      </c>
      <c r="C218" s="72" t="s">
        <v>1783</v>
      </c>
      <c r="D218" s="74" t="s">
        <v>1784</v>
      </c>
      <c r="E218" s="69" t="s">
        <v>1785</v>
      </c>
      <c r="F218" s="71" t="s">
        <v>1786</v>
      </c>
      <c r="G218" s="73">
        <v>1965.0</v>
      </c>
      <c r="H218" s="75" t="s">
        <v>192</v>
      </c>
      <c r="I218" s="73">
        <v>2008.0</v>
      </c>
      <c r="J218" s="87">
        <f t="shared" si="48"/>
        <v>0.3777880817</v>
      </c>
      <c r="K218" s="89">
        <f t="shared" si="49"/>
        <v>0.6213810116</v>
      </c>
      <c r="L218" s="42" t="str">
        <f t="shared" si="31"/>
        <v>R+</v>
      </c>
      <c r="M218" s="91">
        <f t="shared" si="32"/>
        <v>1.687658898</v>
      </c>
      <c r="N218" s="87">
        <f t="shared" si="6"/>
        <v>0.5041669304</v>
      </c>
      <c r="O218" s="89">
        <f t="shared" si="7"/>
        <v>0.4958330696</v>
      </c>
      <c r="P218" s="44" t="str">
        <f t="shared" si="33"/>
        <v>R+</v>
      </c>
      <c r="Q218" s="91">
        <f t="shared" si="34"/>
        <v>1.547826272</v>
      </c>
      <c r="R218" s="87">
        <f t="shared" si="8"/>
        <v>0.5186085277</v>
      </c>
      <c r="S218" s="89">
        <f t="shared" si="9"/>
        <v>0.4813914723</v>
      </c>
      <c r="T218" s="44" t="str">
        <f t="shared" si="35"/>
        <v>R+</v>
      </c>
      <c r="U218" s="91">
        <f t="shared" si="36"/>
        <v>1.827491523</v>
      </c>
      <c r="V218" s="87">
        <f t="shared" si="50"/>
        <v>0.3781022494</v>
      </c>
      <c r="W218" s="124">
        <f t="shared" si="51"/>
        <v>0.6218977506</v>
      </c>
      <c r="X218" s="87">
        <f t="shared" si="12"/>
        <v>0.4183853382</v>
      </c>
      <c r="Y218" s="124">
        <f t="shared" si="13"/>
        <v>0.5816146618</v>
      </c>
      <c r="Z218" s="87">
        <f t="shared" si="14"/>
        <v>0.8429704337</v>
      </c>
      <c r="AA218" s="89">
        <f t="shared" si="15"/>
        <v>0.05410392574</v>
      </c>
      <c r="AB218" s="89">
        <f t="shared" si="16"/>
        <v>0.03006332616</v>
      </c>
      <c r="AC218" s="89">
        <f t="shared" si="17"/>
        <v>0.05794132621</v>
      </c>
      <c r="AD218" s="89">
        <f t="shared" si="18"/>
        <v>0.002881571825</v>
      </c>
      <c r="AE218" s="89">
        <f t="shared" si="19"/>
        <v>0.01203941636</v>
      </c>
      <c r="AF218" s="87"/>
      <c r="AG218" s="124"/>
      <c r="AH218" s="21">
        <v>215.0</v>
      </c>
      <c r="AI218" s="128">
        <f t="shared" si="20"/>
        <v>269585</v>
      </c>
      <c r="AJ218" s="182">
        <v>101846.0</v>
      </c>
      <c r="AK218" s="182">
        <v>167515.0</v>
      </c>
      <c r="AL218" s="197">
        <v>224.0</v>
      </c>
      <c r="AM218" s="128">
        <v>159937.0</v>
      </c>
      <c r="AN218" s="138">
        <v>222335.0</v>
      </c>
      <c r="AO218" s="128"/>
      <c r="AP218" s="138"/>
      <c r="AQ218" s="109">
        <f t="shared" si="21"/>
        <v>-1.687658898</v>
      </c>
      <c r="AR218" s="198">
        <v>401332.0</v>
      </c>
      <c r="AS218" s="182">
        <v>199093.0</v>
      </c>
      <c r="AT218" s="182">
        <v>195802.0</v>
      </c>
      <c r="AU218" s="132">
        <f t="shared" si="37"/>
        <v>-1.547826272</v>
      </c>
      <c r="AV218" s="128">
        <v>199740.0</v>
      </c>
      <c r="AW218" s="130">
        <v>185406.0</v>
      </c>
      <c r="AX218" s="132">
        <f t="shared" si="38"/>
        <v>-1.827491523</v>
      </c>
      <c r="AY218" s="42">
        <v>663654.0</v>
      </c>
      <c r="AZ218" s="44">
        <v>537250.0</v>
      </c>
      <c r="BA218" s="44">
        <v>42984.0</v>
      </c>
      <c r="BB218" s="44">
        <v>25281.0</v>
      </c>
      <c r="BC218" s="44">
        <v>41306.0</v>
      </c>
      <c r="BD218" s="44">
        <v>1961.0</v>
      </c>
      <c r="BE218" s="71">
        <v>14872.0</v>
      </c>
      <c r="BF218" s="42">
        <v>496951.0</v>
      </c>
      <c r="BG218" s="44">
        <v>418915.0</v>
      </c>
      <c r="BH218" s="44">
        <v>26887.0</v>
      </c>
      <c r="BI218" s="44">
        <v>14940.0</v>
      </c>
      <c r="BJ218" s="44">
        <v>28794.0</v>
      </c>
      <c r="BK218" s="44">
        <v>1432.0</v>
      </c>
      <c r="BL218" s="71">
        <v>5983.0</v>
      </c>
      <c r="BM218" s="186"/>
      <c r="BN218" s="186"/>
      <c r="BO218" s="44"/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6"/>
      <c r="CE218" s="56"/>
      <c r="CF218" s="58"/>
      <c r="CG218" s="56"/>
      <c r="CH218" s="58"/>
      <c r="CI218" s="58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</row>
    <row r="219" ht="15.0" customHeight="1">
      <c r="A219" s="139" t="s">
        <v>1787</v>
      </c>
      <c r="B219" s="140" t="s">
        <v>1788</v>
      </c>
      <c r="C219" s="65" t="s">
        <v>1789</v>
      </c>
      <c r="D219" s="67" t="s">
        <v>1790</v>
      </c>
      <c r="E219" s="69" t="s">
        <v>1791</v>
      </c>
      <c r="F219" s="71" t="s">
        <v>1792</v>
      </c>
      <c r="G219" s="73">
        <v>1954.0</v>
      </c>
      <c r="H219" s="75" t="s">
        <v>110</v>
      </c>
      <c r="I219" s="73">
        <v>2000.0</v>
      </c>
      <c r="J219" s="87">
        <f t="shared" si="48"/>
        <v>0.6118971846</v>
      </c>
      <c r="K219" s="89">
        <f t="shared" si="49"/>
        <v>0.328972798</v>
      </c>
      <c r="L219" s="42" t="str">
        <f t="shared" si="31"/>
        <v>D+</v>
      </c>
      <c r="M219" s="180">
        <f t="shared" si="32"/>
        <v>10.96138164</v>
      </c>
      <c r="N219" s="87">
        <f t="shared" si="6"/>
        <v>0.6377151326</v>
      </c>
      <c r="O219" s="89">
        <f t="shared" si="7"/>
        <v>0.3622848674</v>
      </c>
      <c r="P219" s="44" t="str">
        <f t="shared" si="33"/>
        <v>D+</v>
      </c>
      <c r="Q219" s="180">
        <f t="shared" si="34"/>
        <v>11.80699394</v>
      </c>
      <c r="R219" s="87">
        <f t="shared" si="8"/>
        <v>0.6380411364</v>
      </c>
      <c r="S219" s="89">
        <f t="shared" si="9"/>
        <v>0.3619588636</v>
      </c>
      <c r="T219" s="44" t="str">
        <f t="shared" si="35"/>
        <v>D+</v>
      </c>
      <c r="U219" s="180">
        <f t="shared" si="36"/>
        <v>10.11576935</v>
      </c>
      <c r="V219" s="87">
        <f t="shared" si="50"/>
        <v>0.6503525417</v>
      </c>
      <c r="W219" s="124">
        <f t="shared" si="51"/>
        <v>0.3496474583</v>
      </c>
      <c r="X219" s="87">
        <f t="shared" si="12"/>
        <v>0.6639772755</v>
      </c>
      <c r="Y219" s="124">
        <f t="shared" si="13"/>
        <v>0.3360227245</v>
      </c>
      <c r="Z219" s="87">
        <f t="shared" si="14"/>
        <v>0.7634878973</v>
      </c>
      <c r="AA219" s="89">
        <f t="shared" si="15"/>
        <v>0.079059562</v>
      </c>
      <c r="AB219" s="89">
        <f t="shared" si="16"/>
        <v>0.05054130138</v>
      </c>
      <c r="AC219" s="89">
        <f t="shared" si="17"/>
        <v>0.08542582971</v>
      </c>
      <c r="AD219" s="89">
        <f t="shared" si="18"/>
        <v>0.005703652123</v>
      </c>
      <c r="AE219" s="89">
        <f t="shared" si="19"/>
        <v>0.01578175744</v>
      </c>
      <c r="AF219" s="87"/>
      <c r="AG219" s="124"/>
      <c r="AH219" s="21">
        <v>216.0</v>
      </c>
      <c r="AI219" s="128">
        <f t="shared" si="20"/>
        <v>241637</v>
      </c>
      <c r="AJ219" s="182">
        <v>147857.0</v>
      </c>
      <c r="AK219" s="182">
        <v>79492.0</v>
      </c>
      <c r="AL219" s="183">
        <v>14288.0</v>
      </c>
      <c r="AM219" s="128">
        <v>216685.0</v>
      </c>
      <c r="AN219" s="138">
        <v>109659.0</v>
      </c>
      <c r="AO219" s="128"/>
      <c r="AP219" s="138"/>
      <c r="AQ219" s="109">
        <f t="shared" si="21"/>
        <v>10.96138164</v>
      </c>
      <c r="AR219" s="198">
        <v>370514.0</v>
      </c>
      <c r="AS219" s="182">
        <v>231511.0</v>
      </c>
      <c r="AT219" s="182">
        <v>131521.0</v>
      </c>
      <c r="AU219" s="132">
        <f t="shared" si="37"/>
        <v>11.80699394</v>
      </c>
      <c r="AV219" s="128">
        <v>229802.0</v>
      </c>
      <c r="AW219" s="130">
        <v>130366.0</v>
      </c>
      <c r="AX219" s="132">
        <f t="shared" si="38"/>
        <v>10.11576935</v>
      </c>
      <c r="AY219" s="42">
        <v>664041.0</v>
      </c>
      <c r="AZ219" s="44">
        <v>471349.0</v>
      </c>
      <c r="BA219" s="44">
        <v>61120.0</v>
      </c>
      <c r="BB219" s="44">
        <v>41722.0</v>
      </c>
      <c r="BC219" s="44">
        <v>68289.0</v>
      </c>
      <c r="BD219" s="44">
        <v>3812.0</v>
      </c>
      <c r="BE219" s="71">
        <v>17749.0</v>
      </c>
      <c r="BF219" s="42">
        <v>504063.0</v>
      </c>
      <c r="BG219" s="44">
        <v>384846.0</v>
      </c>
      <c r="BH219" s="44">
        <v>39851.0</v>
      </c>
      <c r="BI219" s="44">
        <v>25476.0</v>
      </c>
      <c r="BJ219" s="44">
        <v>43060.0</v>
      </c>
      <c r="BK219" s="44">
        <v>2875.0</v>
      </c>
      <c r="BL219" s="71">
        <v>7955.0</v>
      </c>
      <c r="BM219" s="186"/>
      <c r="BN219" s="186"/>
      <c r="BO219" s="44"/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6"/>
      <c r="CE219" s="56"/>
      <c r="CF219" s="58"/>
      <c r="CG219" s="56"/>
      <c r="CH219" s="58"/>
      <c r="CI219" s="58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</row>
    <row r="220" ht="15.0" customHeight="1">
      <c r="A220" s="176" t="s">
        <v>1793</v>
      </c>
      <c r="B220" s="178" t="s">
        <v>1794</v>
      </c>
      <c r="C220" s="65" t="s">
        <v>1795</v>
      </c>
      <c r="D220" s="67" t="s">
        <v>1796</v>
      </c>
      <c r="E220" s="69" t="s">
        <v>1797</v>
      </c>
      <c r="F220" s="71" t="s">
        <v>1798</v>
      </c>
      <c r="G220" s="73">
        <v>1963.0</v>
      </c>
      <c r="H220" s="75" t="s">
        <v>1478</v>
      </c>
      <c r="I220" s="73">
        <v>2006.0</v>
      </c>
      <c r="J220" s="87">
        <f t="shared" si="48"/>
        <v>0.7079348669</v>
      </c>
      <c r="K220" s="89">
        <f t="shared" si="49"/>
        <v>0.2397239088</v>
      </c>
      <c r="L220" s="42" t="str">
        <f t="shared" si="31"/>
        <v>D+</v>
      </c>
      <c r="M220" s="180">
        <f t="shared" si="32"/>
        <v>22.35977951</v>
      </c>
      <c r="N220" s="87">
        <f t="shared" si="6"/>
        <v>0.7539159653</v>
      </c>
      <c r="O220" s="89">
        <f t="shared" si="7"/>
        <v>0.2460840347</v>
      </c>
      <c r="P220" s="44" t="str">
        <f t="shared" si="33"/>
        <v>D+</v>
      </c>
      <c r="Q220" s="180">
        <f t="shared" si="34"/>
        <v>23.42707721</v>
      </c>
      <c r="R220" s="87">
        <f t="shared" si="8"/>
        <v>0.7498082609</v>
      </c>
      <c r="S220" s="89">
        <f t="shared" si="9"/>
        <v>0.2501917391</v>
      </c>
      <c r="T220" s="44" t="str">
        <f t="shared" si="35"/>
        <v>D+</v>
      </c>
      <c r="U220" s="180">
        <f t="shared" si="36"/>
        <v>21.2924818</v>
      </c>
      <c r="V220" s="87">
        <f t="shared" si="50"/>
        <v>0.7470356261</v>
      </c>
      <c r="W220" s="124">
        <f t="shared" si="51"/>
        <v>0.2529643739</v>
      </c>
      <c r="X220" s="87">
        <f t="shared" si="12"/>
        <v>0.7470379502</v>
      </c>
      <c r="Y220" s="124">
        <f t="shared" si="13"/>
        <v>0.2529620498</v>
      </c>
      <c r="Z220" s="87">
        <f t="shared" si="14"/>
        <v>0.7095655628</v>
      </c>
      <c r="AA220" s="89">
        <f t="shared" si="15"/>
        <v>0.1293268056</v>
      </c>
      <c r="AB220" s="89">
        <f t="shared" si="16"/>
        <v>0.07459634303</v>
      </c>
      <c r="AC220" s="89">
        <f t="shared" si="17"/>
        <v>0.05326973604</v>
      </c>
      <c r="AD220" s="89">
        <f t="shared" si="18"/>
        <v>0.0109392185</v>
      </c>
      <c r="AE220" s="89">
        <f t="shared" si="19"/>
        <v>0.02230233411</v>
      </c>
      <c r="AF220" s="87"/>
      <c r="AG220" s="124"/>
      <c r="AH220" s="21">
        <v>217.0</v>
      </c>
      <c r="AI220" s="128">
        <f t="shared" si="20"/>
        <v>236009</v>
      </c>
      <c r="AJ220" s="182">
        <v>167079.0</v>
      </c>
      <c r="AK220" s="182">
        <v>56577.0</v>
      </c>
      <c r="AL220" s="183">
        <v>12353.0</v>
      </c>
      <c r="AM220" s="128">
        <v>262102.0</v>
      </c>
      <c r="AN220" s="138">
        <v>88753.0</v>
      </c>
      <c r="AO220" s="128"/>
      <c r="AP220" s="138"/>
      <c r="AQ220" s="109">
        <f t="shared" si="21"/>
        <v>22.35977951</v>
      </c>
      <c r="AR220" s="198">
        <v>373638.0</v>
      </c>
      <c r="AS220" s="182">
        <v>274635.0</v>
      </c>
      <c r="AT220" s="182">
        <v>89643.0</v>
      </c>
      <c r="AU220" s="132">
        <f t="shared" si="37"/>
        <v>23.42707721</v>
      </c>
      <c r="AV220" s="128">
        <v>269829.0</v>
      </c>
      <c r="AW220" s="130">
        <v>90035.0</v>
      </c>
      <c r="AX220" s="132">
        <f t="shared" si="38"/>
        <v>21.2924818</v>
      </c>
      <c r="AY220" s="42">
        <v>662883.0</v>
      </c>
      <c r="AZ220" s="44">
        <v>430805.0</v>
      </c>
      <c r="BA220" s="44">
        <v>101629.0</v>
      </c>
      <c r="BB220" s="44">
        <v>61998.0</v>
      </c>
      <c r="BC220" s="44">
        <v>37615.0</v>
      </c>
      <c r="BD220" s="44">
        <v>7978.0</v>
      </c>
      <c r="BE220" s="71">
        <v>22858.0</v>
      </c>
      <c r="BF220" s="42">
        <v>523712.0</v>
      </c>
      <c r="BG220" s="44">
        <v>371608.0</v>
      </c>
      <c r="BH220" s="44">
        <v>67730.0</v>
      </c>
      <c r="BI220" s="44">
        <v>39067.0</v>
      </c>
      <c r="BJ220" s="44">
        <v>27898.0</v>
      </c>
      <c r="BK220" s="44">
        <v>5729.0</v>
      </c>
      <c r="BL220" s="71">
        <v>11680.0</v>
      </c>
      <c r="BM220" s="186"/>
      <c r="BN220" s="186"/>
      <c r="BO220" s="44"/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6"/>
      <c r="CE220" s="56"/>
      <c r="CF220" s="58"/>
      <c r="CG220" s="56"/>
      <c r="CH220" s="58"/>
      <c r="CI220" s="58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</row>
    <row r="221" ht="15.0" customHeight="1">
      <c r="A221" s="139" t="s">
        <v>1799</v>
      </c>
      <c r="B221" s="140" t="s">
        <v>1800</v>
      </c>
      <c r="C221" s="72" t="s">
        <v>159</v>
      </c>
      <c r="D221" s="74" t="s">
        <v>1801</v>
      </c>
      <c r="E221" s="69" t="s">
        <v>1802</v>
      </c>
      <c r="F221" s="71" t="s">
        <v>1803</v>
      </c>
      <c r="G221" s="73">
        <v>1961.0</v>
      </c>
      <c r="H221" s="75" t="s">
        <v>110</v>
      </c>
      <c r="I221" s="73">
        <v>2014.0</v>
      </c>
      <c r="J221" s="87">
        <f t="shared" si="48"/>
        <v>0.3839034647</v>
      </c>
      <c r="K221" s="89">
        <f t="shared" si="49"/>
        <v>0.5629311874</v>
      </c>
      <c r="L221" s="42" t="str">
        <f t="shared" si="31"/>
        <v>R+</v>
      </c>
      <c r="M221" s="91">
        <f t="shared" si="32"/>
        <v>9.567491842</v>
      </c>
      <c r="N221" s="87">
        <f t="shared" si="6"/>
        <v>0.4237664266</v>
      </c>
      <c r="O221" s="89">
        <f t="shared" si="7"/>
        <v>0.5762335734</v>
      </c>
      <c r="P221" s="44" t="str">
        <f t="shared" si="33"/>
        <v>R+</v>
      </c>
      <c r="Q221" s="91">
        <f t="shared" si="34"/>
        <v>9.587876654</v>
      </c>
      <c r="R221" s="87">
        <f t="shared" si="8"/>
        <v>0.4414123726</v>
      </c>
      <c r="S221" s="89">
        <f t="shared" si="9"/>
        <v>0.5585876274</v>
      </c>
      <c r="T221" s="44" t="str">
        <f t="shared" si="35"/>
        <v>R+</v>
      </c>
      <c r="U221" s="91">
        <f t="shared" si="36"/>
        <v>9.547107029</v>
      </c>
      <c r="V221" s="87">
        <f t="shared" si="50"/>
        <v>0.4054598803</v>
      </c>
      <c r="W221" s="124">
        <f t="shared" si="51"/>
        <v>0.5945401197</v>
      </c>
      <c r="X221" s="87">
        <f t="shared" si="12"/>
        <v>0.4939353556</v>
      </c>
      <c r="Y221" s="124">
        <f t="shared" si="13"/>
        <v>0.5060646444</v>
      </c>
      <c r="Z221" s="87">
        <f t="shared" si="14"/>
        <v>0.929484484</v>
      </c>
      <c r="AA221" s="89">
        <f t="shared" si="15"/>
        <v>0.01804834296</v>
      </c>
      <c r="AB221" s="89">
        <f t="shared" si="16"/>
        <v>0.01791784306</v>
      </c>
      <c r="AC221" s="89">
        <f t="shared" si="17"/>
        <v>0.02204826839</v>
      </c>
      <c r="AD221" s="89">
        <f t="shared" si="18"/>
        <v>0.003927425486</v>
      </c>
      <c r="AE221" s="89">
        <f t="shared" si="19"/>
        <v>0.008573636121</v>
      </c>
      <c r="AF221" s="87"/>
      <c r="AG221" s="124"/>
      <c r="AH221" s="21">
        <v>218.0</v>
      </c>
      <c r="AI221" s="128">
        <f t="shared" si="20"/>
        <v>236846</v>
      </c>
      <c r="AJ221" s="182">
        <v>90926.0</v>
      </c>
      <c r="AK221" s="182">
        <v>133328.0</v>
      </c>
      <c r="AL221" s="183">
        <v>12592.0</v>
      </c>
      <c r="AM221" s="128">
        <v>174944.0</v>
      </c>
      <c r="AN221" s="138">
        <v>179240.0</v>
      </c>
      <c r="AO221" s="128"/>
      <c r="AP221" s="138"/>
      <c r="AQ221" s="109">
        <f t="shared" si="21"/>
        <v>-9.567491842</v>
      </c>
      <c r="AR221" s="198">
        <v>364072.0</v>
      </c>
      <c r="AS221" s="182">
        <v>151238.0</v>
      </c>
      <c r="AT221" s="182">
        <v>205652.0</v>
      </c>
      <c r="AU221" s="132">
        <f t="shared" si="37"/>
        <v>-9.587876654</v>
      </c>
      <c r="AV221" s="128">
        <v>153766.0</v>
      </c>
      <c r="AW221" s="130">
        <v>194584.0</v>
      </c>
      <c r="AX221" s="132">
        <f t="shared" si="38"/>
        <v>-9.547107029</v>
      </c>
      <c r="AY221" s="42">
        <v>661656.0</v>
      </c>
      <c r="AZ221" s="44">
        <v>604208.0</v>
      </c>
      <c r="BA221" s="44">
        <v>13764.0</v>
      </c>
      <c r="BB221" s="44">
        <v>15319.0</v>
      </c>
      <c r="BC221" s="44">
        <v>15388.0</v>
      </c>
      <c r="BD221" s="44">
        <v>2510.0</v>
      </c>
      <c r="BE221" s="71">
        <v>10467.0</v>
      </c>
      <c r="BF221" s="42">
        <v>482759.0</v>
      </c>
      <c r="BG221" s="44">
        <v>448717.0</v>
      </c>
      <c r="BH221" s="44">
        <v>8713.0</v>
      </c>
      <c r="BI221" s="44">
        <v>8650.0</v>
      </c>
      <c r="BJ221" s="44">
        <v>10644.0</v>
      </c>
      <c r="BK221" s="44">
        <v>1896.0</v>
      </c>
      <c r="BL221" s="71">
        <v>4139.0</v>
      </c>
      <c r="BM221" s="186"/>
      <c r="BN221" s="186"/>
      <c r="BO221" s="44"/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6"/>
      <c r="CE221" s="56"/>
      <c r="CF221" s="58"/>
      <c r="CG221" s="56"/>
      <c r="CH221" s="58"/>
      <c r="CI221" s="58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</row>
    <row r="222" ht="15.0" customHeight="1">
      <c r="A222" s="176" t="s">
        <v>1804</v>
      </c>
      <c r="B222" s="178" t="s">
        <v>1805</v>
      </c>
      <c r="C222" s="65" t="s">
        <v>1806</v>
      </c>
      <c r="D222" s="67" t="s">
        <v>1807</v>
      </c>
      <c r="E222" s="69" t="s">
        <v>1808</v>
      </c>
      <c r="F222" s="71" t="s">
        <v>1809</v>
      </c>
      <c r="G222" s="73">
        <v>1944.0</v>
      </c>
      <c r="H222" s="75" t="s">
        <v>192</v>
      </c>
      <c r="I222" s="73">
        <v>1990.0</v>
      </c>
      <c r="J222" s="87">
        <f t="shared" si="48"/>
        <v>0.5420557643</v>
      </c>
      <c r="K222" s="89">
        <f t="shared" si="49"/>
        <v>0.4565573941</v>
      </c>
      <c r="L222" s="42" t="str">
        <f t="shared" si="31"/>
        <v>R+</v>
      </c>
      <c r="M222" s="91">
        <f t="shared" si="32"/>
        <v>6.139151191</v>
      </c>
      <c r="N222" s="87">
        <f t="shared" si="6"/>
        <v>0.4503419856</v>
      </c>
      <c r="O222" s="89">
        <f t="shared" si="7"/>
        <v>0.5496580144</v>
      </c>
      <c r="P222" s="44" t="str">
        <f t="shared" si="33"/>
        <v>R+</v>
      </c>
      <c r="Q222" s="91">
        <f t="shared" si="34"/>
        <v>6.930320758</v>
      </c>
      <c r="R222" s="87">
        <f t="shared" si="8"/>
        <v>0.4834036267</v>
      </c>
      <c r="S222" s="89">
        <f t="shared" si="9"/>
        <v>0.5165963733</v>
      </c>
      <c r="T222" s="44" t="str">
        <f t="shared" si="35"/>
        <v>R+</v>
      </c>
      <c r="U222" s="91">
        <f t="shared" si="36"/>
        <v>5.347981625</v>
      </c>
      <c r="V222" s="87">
        <f t="shared" si="50"/>
        <v>0.5428085538</v>
      </c>
      <c r="W222" s="124">
        <f t="shared" si="51"/>
        <v>0.4571914462</v>
      </c>
      <c r="X222" s="87">
        <f t="shared" si="12"/>
        <v>0.6340633836</v>
      </c>
      <c r="Y222" s="124">
        <f t="shared" si="13"/>
        <v>0.3659366164</v>
      </c>
      <c r="Z222" s="87">
        <f t="shared" si="14"/>
        <v>0.9292509847</v>
      </c>
      <c r="AA222" s="89">
        <f t="shared" si="15"/>
        <v>0.005893443223</v>
      </c>
      <c r="AB222" s="89">
        <f t="shared" si="16"/>
        <v>0.02746316845</v>
      </c>
      <c r="AC222" s="89">
        <f t="shared" si="17"/>
        <v>0.007464236751</v>
      </c>
      <c r="AD222" s="89">
        <f t="shared" si="18"/>
        <v>0.02170425163</v>
      </c>
      <c r="AE222" s="89">
        <f t="shared" si="19"/>
        <v>0.008223915233</v>
      </c>
      <c r="AF222" s="87"/>
      <c r="AG222" s="124"/>
      <c r="AH222" s="21">
        <v>219.0</v>
      </c>
      <c r="AI222" s="128">
        <f t="shared" si="20"/>
        <v>240835</v>
      </c>
      <c r="AJ222" s="182">
        <v>130546.0</v>
      </c>
      <c r="AK222" s="182">
        <v>109955.0</v>
      </c>
      <c r="AL222" s="197">
        <v>334.0</v>
      </c>
      <c r="AM222" s="128">
        <v>197791.0</v>
      </c>
      <c r="AN222" s="138">
        <v>114151.0</v>
      </c>
      <c r="AO222" s="128"/>
      <c r="AP222" s="138"/>
      <c r="AQ222" s="109">
        <f t="shared" si="21"/>
        <v>-6.139151191</v>
      </c>
      <c r="AR222" s="198">
        <v>334777.0</v>
      </c>
      <c r="AS222" s="182">
        <v>147750.0</v>
      </c>
      <c r="AT222" s="182">
        <v>180334.0</v>
      </c>
      <c r="AU222" s="132">
        <f t="shared" si="37"/>
        <v>-6.930320758</v>
      </c>
      <c r="AV222" s="128">
        <v>162296.0</v>
      </c>
      <c r="AW222" s="130">
        <v>173440.0</v>
      </c>
      <c r="AX222" s="132">
        <f t="shared" si="38"/>
        <v>-5.347981625</v>
      </c>
      <c r="AY222" s="42">
        <v>663326.0</v>
      </c>
      <c r="AZ222" s="44">
        <v>601672.0</v>
      </c>
      <c r="BA222" s="44">
        <v>4850.0</v>
      </c>
      <c r="BB222" s="44">
        <v>25270.0</v>
      </c>
      <c r="BC222" s="44">
        <v>5295.0</v>
      </c>
      <c r="BD222" s="44">
        <v>17151.0</v>
      </c>
      <c r="BE222" s="71">
        <v>9088.0</v>
      </c>
      <c r="BF222" s="42">
        <v>505477.0</v>
      </c>
      <c r="BG222" s="44">
        <v>469715.0</v>
      </c>
      <c r="BH222" s="44">
        <v>2979.0</v>
      </c>
      <c r="BI222" s="44">
        <v>13882.0</v>
      </c>
      <c r="BJ222" s="44">
        <v>3773.0</v>
      </c>
      <c r="BK222" s="44">
        <v>10971.0</v>
      </c>
      <c r="BL222" s="71">
        <v>4157.0</v>
      </c>
      <c r="BM222" s="186"/>
      <c r="BN222" s="186"/>
      <c r="BO222" s="44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6"/>
      <c r="CE222" s="56"/>
      <c r="CF222" s="58"/>
      <c r="CG222" s="56"/>
      <c r="CH222" s="58"/>
      <c r="CI222" s="58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</row>
    <row r="223" ht="15.0" customHeight="1">
      <c r="A223" s="139" t="s">
        <v>1810</v>
      </c>
      <c r="B223" s="140" t="s">
        <v>1811</v>
      </c>
      <c r="C223" s="65" t="s">
        <v>455</v>
      </c>
      <c r="D223" s="67" t="s">
        <v>1812</v>
      </c>
      <c r="E223" s="69" t="s">
        <v>1813</v>
      </c>
      <c r="F223" s="71" t="s">
        <v>1814</v>
      </c>
      <c r="G223" s="73">
        <v>1943.0</v>
      </c>
      <c r="H223" s="75" t="s">
        <v>110</v>
      </c>
      <c r="I223" s="21" t="s">
        <v>1815</v>
      </c>
      <c r="J223" s="87">
        <f t="shared" si="48"/>
        <v>0.4851493707</v>
      </c>
      <c r="K223" s="89">
        <f t="shared" si="49"/>
        <v>0.4711236719</v>
      </c>
      <c r="L223" s="42" t="str">
        <f t="shared" si="31"/>
        <v>D+</v>
      </c>
      <c r="M223" s="180">
        <f t="shared" si="32"/>
        <v>0.7499767492</v>
      </c>
      <c r="N223" s="87">
        <f t="shared" si="6"/>
        <v>0.5279641995</v>
      </c>
      <c r="O223" s="89">
        <f t="shared" si="7"/>
        <v>0.4720358005</v>
      </c>
      <c r="P223" s="44" t="str">
        <f t="shared" si="33"/>
        <v>D+</v>
      </c>
      <c r="Q223" s="180">
        <f t="shared" si="34"/>
        <v>0.831900632</v>
      </c>
      <c r="R223" s="87">
        <f t="shared" si="8"/>
        <v>0.5435639716</v>
      </c>
      <c r="S223" s="89">
        <f t="shared" si="9"/>
        <v>0.4564360284</v>
      </c>
      <c r="T223" s="44" t="str">
        <f t="shared" si="35"/>
        <v>D+</v>
      </c>
      <c r="U223" s="180">
        <f t="shared" si="36"/>
        <v>0.6680528664</v>
      </c>
      <c r="V223" s="87">
        <f t="shared" si="50"/>
        <v>0.507333522</v>
      </c>
      <c r="W223" s="124">
        <f t="shared" si="51"/>
        <v>0.492666478</v>
      </c>
      <c r="X223" s="87">
        <f t="shared" si="12"/>
        <v>0.544618946</v>
      </c>
      <c r="Y223" s="124">
        <f t="shared" si="13"/>
        <v>0.455381054</v>
      </c>
      <c r="Z223" s="87">
        <f t="shared" si="14"/>
        <v>0.9428161699</v>
      </c>
      <c r="AA223" s="89">
        <f t="shared" si="15"/>
        <v>0.00820123251</v>
      </c>
      <c r="AB223" s="89">
        <f t="shared" si="16"/>
        <v>0.009734118833</v>
      </c>
      <c r="AC223" s="89">
        <f t="shared" si="17"/>
        <v>0.005732335956</v>
      </c>
      <c r="AD223" s="89">
        <f t="shared" si="18"/>
        <v>0.02281306926</v>
      </c>
      <c r="AE223" s="89">
        <f t="shared" si="19"/>
        <v>0.01070307352</v>
      </c>
      <c r="AF223" s="87"/>
      <c r="AG223" s="124"/>
      <c r="AH223" s="21">
        <v>220.0</v>
      </c>
      <c r="AI223" s="128">
        <f t="shared" si="20"/>
        <v>266083</v>
      </c>
      <c r="AJ223" s="182">
        <v>129090.0</v>
      </c>
      <c r="AK223" s="182">
        <v>125358.0</v>
      </c>
      <c r="AL223" s="183">
        <v>11635.0</v>
      </c>
      <c r="AM223" s="128">
        <v>191976.0</v>
      </c>
      <c r="AN223" s="138">
        <v>160520.0</v>
      </c>
      <c r="AO223" s="128"/>
      <c r="AP223" s="138"/>
      <c r="AQ223" s="109">
        <f t="shared" si="21"/>
        <v>0.7499767492</v>
      </c>
      <c r="AR223" s="198">
        <v>361237.0</v>
      </c>
      <c r="AS223" s="182">
        <v>186761.0</v>
      </c>
      <c r="AT223" s="182">
        <v>166977.0</v>
      </c>
      <c r="AU223" s="132">
        <f t="shared" si="37"/>
        <v>0.831900632</v>
      </c>
      <c r="AV223" s="128">
        <v>195770.0</v>
      </c>
      <c r="AW223" s="130">
        <v>164390.0</v>
      </c>
      <c r="AX223" s="132">
        <f t="shared" si="38"/>
        <v>0.6680528664</v>
      </c>
      <c r="AY223" s="42">
        <v>663348.0</v>
      </c>
      <c r="AZ223" s="44">
        <v>616075.0</v>
      </c>
      <c r="BA223" s="44">
        <v>5756.0</v>
      </c>
      <c r="BB223" s="44">
        <v>8595.0</v>
      </c>
      <c r="BC223" s="44">
        <v>3957.0</v>
      </c>
      <c r="BD223" s="44">
        <v>17421.0</v>
      </c>
      <c r="BE223" s="71">
        <v>11544.0</v>
      </c>
      <c r="BF223" s="42">
        <v>516020.0</v>
      </c>
      <c r="BG223" s="44">
        <v>486512.0</v>
      </c>
      <c r="BH223" s="44">
        <v>4232.0</v>
      </c>
      <c r="BI223" s="44">
        <v>5023.0</v>
      </c>
      <c r="BJ223" s="44">
        <v>2958.0</v>
      </c>
      <c r="BK223" s="44">
        <v>11772.0</v>
      </c>
      <c r="BL223" s="71">
        <v>5523.0</v>
      </c>
      <c r="BM223" s="186"/>
      <c r="BN223" s="186"/>
      <c r="BO223" s="44"/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6"/>
      <c r="CE223" s="56"/>
      <c r="CF223" s="58"/>
      <c r="CG223" s="56"/>
      <c r="CH223" s="58"/>
      <c r="CI223" s="58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</row>
    <row r="224" ht="15.0" customHeight="1">
      <c r="A224" s="176" t="s">
        <v>118</v>
      </c>
      <c r="B224" s="178" t="s">
        <v>119</v>
      </c>
      <c r="C224" s="285" t="s">
        <v>431</v>
      </c>
      <c r="D224" s="286" t="s">
        <v>580</v>
      </c>
      <c r="E224" s="280" t="s">
        <v>1816</v>
      </c>
      <c r="F224" s="197" t="s">
        <v>1817</v>
      </c>
      <c r="G224" s="287">
        <v>1966.0</v>
      </c>
      <c r="H224" s="75" t="s">
        <v>81</v>
      </c>
      <c r="I224" s="287" t="s">
        <v>1439</v>
      </c>
      <c r="J224" s="87">
        <f t="shared" si="48"/>
        <v>0.2892774186</v>
      </c>
      <c r="K224" s="89">
        <f t="shared" si="49"/>
        <v>0.6791166758</v>
      </c>
      <c r="L224" s="42" t="str">
        <f t="shared" si="31"/>
        <v>R+</v>
      </c>
      <c r="M224" s="91">
        <f t="shared" si="32"/>
        <v>15.64820338</v>
      </c>
      <c r="N224" s="87">
        <f t="shared" si="6"/>
        <v>0.3743039359</v>
      </c>
      <c r="O224" s="89">
        <f t="shared" si="7"/>
        <v>0.6256960641</v>
      </c>
      <c r="P224" s="44" t="str">
        <f t="shared" si="33"/>
        <v>R+</v>
      </c>
      <c r="Q224" s="91">
        <f t="shared" si="34"/>
        <v>14.53412573</v>
      </c>
      <c r="R224" s="87">
        <f t="shared" si="8"/>
        <v>0.3692606326</v>
      </c>
      <c r="S224" s="89">
        <f t="shared" si="9"/>
        <v>0.6307393674</v>
      </c>
      <c r="T224" s="44" t="str">
        <f t="shared" si="35"/>
        <v>R+</v>
      </c>
      <c r="U224" s="91">
        <f t="shared" si="36"/>
        <v>16.76228103</v>
      </c>
      <c r="V224" s="87">
        <f t="shared" si="50"/>
        <v>0.2987186934</v>
      </c>
      <c r="W224" s="124">
        <f t="shared" si="51"/>
        <v>0.7012813066</v>
      </c>
      <c r="X224" s="87">
        <f t="shared" si="12"/>
        <v>0.3791966387</v>
      </c>
      <c r="Y224" s="124">
        <f t="shared" si="13"/>
        <v>0.6208033613</v>
      </c>
      <c r="Z224" s="87">
        <f t="shared" si="14"/>
        <v>0.7145373478</v>
      </c>
      <c r="AA224" s="89">
        <f t="shared" si="15"/>
        <v>0.2452224466</v>
      </c>
      <c r="AB224" s="89">
        <f t="shared" si="16"/>
        <v>0.02548931757</v>
      </c>
      <c r="AC224" s="89">
        <f t="shared" si="17"/>
        <v>0.006617575326</v>
      </c>
      <c r="AD224" s="89">
        <f t="shared" si="18"/>
        <v>0.002012552256</v>
      </c>
      <c r="AE224" s="89">
        <f t="shared" si="19"/>
        <v>0.006120760362</v>
      </c>
      <c r="AF224" s="87">
        <f>AO224/(AO224+AP224)</f>
        <v>0.2997338801</v>
      </c>
      <c r="AG224" s="124">
        <f>1-AF224</f>
        <v>0.7002661199</v>
      </c>
      <c r="AH224" s="21">
        <v>221.0</v>
      </c>
      <c r="AI224" s="128">
        <f t="shared" si="20"/>
        <v>151111</v>
      </c>
      <c r="AJ224" s="182">
        <v>43713.0</v>
      </c>
      <c r="AK224" s="182">
        <v>102622.0</v>
      </c>
      <c r="AL224" s="183">
        <v>4776.0</v>
      </c>
      <c r="AM224" s="128">
        <v>114076.0</v>
      </c>
      <c r="AN224" s="138">
        <v>186760.0</v>
      </c>
      <c r="AO224" s="198">
        <v>27482.0</v>
      </c>
      <c r="AP224" s="183">
        <v>64206.0</v>
      </c>
      <c r="AQ224" s="109">
        <f t="shared" si="21"/>
        <v>-15.64820338</v>
      </c>
      <c r="AR224" s="198">
        <v>319986.0</v>
      </c>
      <c r="AS224" s="182">
        <v>118438.0</v>
      </c>
      <c r="AT224" s="182">
        <v>197984.0</v>
      </c>
      <c r="AU224" s="132">
        <f t="shared" si="37"/>
        <v>-14.53412573</v>
      </c>
      <c r="AV224" s="128">
        <v>118704.0</v>
      </c>
      <c r="AW224" s="130">
        <v>202760.0</v>
      </c>
      <c r="AX224" s="132">
        <f t="shared" si="38"/>
        <v>-16.76228103</v>
      </c>
      <c r="AY224" s="42">
        <v>741837.0</v>
      </c>
      <c r="AZ224" s="44">
        <v>510852.0</v>
      </c>
      <c r="BA224" s="44">
        <v>194586.0</v>
      </c>
      <c r="BB224" s="44">
        <v>22647.0</v>
      </c>
      <c r="BC224" s="44">
        <v>4845.0</v>
      </c>
      <c r="BD224" s="44">
        <v>1446.0</v>
      </c>
      <c r="BE224" s="71">
        <v>7461.0</v>
      </c>
      <c r="BF224" s="42">
        <v>553526.0</v>
      </c>
      <c r="BG224" s="44">
        <v>395515.0</v>
      </c>
      <c r="BH224" s="44">
        <v>135737.0</v>
      </c>
      <c r="BI224" s="44">
        <v>14109.0</v>
      </c>
      <c r="BJ224" s="44">
        <v>3663.0</v>
      </c>
      <c r="BK224" s="44">
        <v>1114.0</v>
      </c>
      <c r="BL224" s="71">
        <v>3388.0</v>
      </c>
      <c r="BM224" s="186"/>
      <c r="BN224" s="186"/>
      <c r="BO224" s="44"/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6"/>
      <c r="CE224" s="56"/>
      <c r="CF224" s="58"/>
      <c r="CG224" s="56"/>
      <c r="CH224" s="58"/>
      <c r="CI224" s="58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</row>
    <row r="225" ht="15.0" customHeight="1">
      <c r="A225" s="139" t="s">
        <v>1818</v>
      </c>
      <c r="B225" s="140" t="s">
        <v>1819</v>
      </c>
      <c r="C225" s="65" t="s">
        <v>1820</v>
      </c>
      <c r="D225" s="67" t="s">
        <v>555</v>
      </c>
      <c r="E225" s="69" t="s">
        <v>1821</v>
      </c>
      <c r="F225" s="71" t="s">
        <v>1822</v>
      </c>
      <c r="G225" s="73">
        <v>1948.0</v>
      </c>
      <c r="H225" s="75" t="s">
        <v>81</v>
      </c>
      <c r="I225" s="73" t="s">
        <v>789</v>
      </c>
      <c r="J225" s="87">
        <f t="shared" si="48"/>
        <v>0.6773677058</v>
      </c>
      <c r="K225" s="82">
        <f t="shared" si="49"/>
        <v>0</v>
      </c>
      <c r="L225" s="42" t="str">
        <f t="shared" si="31"/>
        <v>D+</v>
      </c>
      <c r="M225" s="180">
        <f t="shared" si="32"/>
        <v>12.84208194</v>
      </c>
      <c r="N225" s="87">
        <f t="shared" si="6"/>
        <v>0.6676403646</v>
      </c>
      <c r="O225" s="89">
        <f t="shared" si="7"/>
        <v>0.3323596354</v>
      </c>
      <c r="P225" s="44" t="str">
        <f t="shared" si="33"/>
        <v>D+</v>
      </c>
      <c r="Q225" s="180">
        <f t="shared" si="34"/>
        <v>14.79951715</v>
      </c>
      <c r="R225" s="87">
        <f t="shared" si="8"/>
        <v>0.6457299101</v>
      </c>
      <c r="S225" s="89">
        <f t="shared" si="9"/>
        <v>0.3542700899</v>
      </c>
      <c r="T225" s="44" t="str">
        <f t="shared" si="35"/>
        <v>D+</v>
      </c>
      <c r="U225" s="180">
        <f t="shared" si="36"/>
        <v>10.88464672</v>
      </c>
      <c r="V225" s="78">
        <f t="shared" si="50"/>
        <v>1</v>
      </c>
      <c r="W225" s="80">
        <f t="shared" si="51"/>
        <v>0</v>
      </c>
      <c r="X225" s="87">
        <f t="shared" si="12"/>
        <v>0.6843425501</v>
      </c>
      <c r="Y225" s="124">
        <f t="shared" si="13"/>
        <v>0.3156574499</v>
      </c>
      <c r="Z225" s="87">
        <f t="shared" si="14"/>
        <v>0.3570125293</v>
      </c>
      <c r="AA225" s="89">
        <f t="shared" si="15"/>
        <v>0.6113532861</v>
      </c>
      <c r="AB225" s="89">
        <f t="shared" si="16"/>
        <v>0.01808403411</v>
      </c>
      <c r="AC225" s="89">
        <f t="shared" si="17"/>
        <v>0.005446178295</v>
      </c>
      <c r="AD225" s="89">
        <f t="shared" si="18"/>
        <v>0.003091869542</v>
      </c>
      <c r="AE225" s="89">
        <f t="shared" si="19"/>
        <v>0.005012102618</v>
      </c>
      <c r="AF225" s="87"/>
      <c r="AG225" s="124"/>
      <c r="AH225" s="21">
        <v>222.0</v>
      </c>
      <c r="AI225" s="128">
        <f t="shared" si="20"/>
        <v>148646</v>
      </c>
      <c r="AJ225" s="182">
        <v>100688.0</v>
      </c>
      <c r="AK225" s="182">
        <v>0.0</v>
      </c>
      <c r="AL225" s="183">
        <v>47958.0</v>
      </c>
      <c r="AM225" s="128">
        <v>214978.0</v>
      </c>
      <c r="AN225" s="138">
        <v>99160.0</v>
      </c>
      <c r="AO225" s="128"/>
      <c r="AP225" s="138"/>
      <c r="AQ225" s="109">
        <f t="shared" si="21"/>
        <v>12.84208194</v>
      </c>
      <c r="AR225" s="198">
        <v>330543.0</v>
      </c>
      <c r="AS225" s="182">
        <v>219416.0</v>
      </c>
      <c r="AT225" s="182">
        <v>109228.0</v>
      </c>
      <c r="AU225" s="132">
        <f t="shared" si="37"/>
        <v>14.79951715</v>
      </c>
      <c r="AV225" s="128">
        <v>215143.0</v>
      </c>
      <c r="AW225" s="130">
        <v>118035.0</v>
      </c>
      <c r="AX225" s="132">
        <f t="shared" si="38"/>
        <v>10.88464672</v>
      </c>
      <c r="AY225" s="42">
        <v>741862.0</v>
      </c>
      <c r="AZ225" s="44">
        <v>239425.0</v>
      </c>
      <c r="BA225" s="44">
        <v>477582.0</v>
      </c>
      <c r="BB225" s="44">
        <v>13682.0</v>
      </c>
      <c r="BC225" s="44">
        <v>3764.0</v>
      </c>
      <c r="BD225" s="44">
        <v>2420.0</v>
      </c>
      <c r="BE225" s="71">
        <v>4989.0</v>
      </c>
      <c r="BF225" s="42">
        <v>543684.0</v>
      </c>
      <c r="BG225" s="44">
        <v>194102.0</v>
      </c>
      <c r="BH225" s="44">
        <v>332383.0</v>
      </c>
      <c r="BI225" s="44">
        <v>9832.0</v>
      </c>
      <c r="BJ225" s="44">
        <v>2961.0</v>
      </c>
      <c r="BK225" s="44">
        <v>1681.0</v>
      </c>
      <c r="BL225" s="71">
        <v>2725.0</v>
      </c>
      <c r="BM225" s="186"/>
      <c r="BN225" s="186"/>
      <c r="BO225" s="44"/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/>
      <c r="CD225" s="56"/>
      <c r="CE225" s="56"/>
      <c r="CF225" s="58"/>
      <c r="CG225" s="56"/>
      <c r="CH225" s="58"/>
      <c r="CI225" s="58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</row>
    <row r="226" ht="15.0" customHeight="1">
      <c r="A226" s="176" t="s">
        <v>1823</v>
      </c>
      <c r="B226" s="178" t="s">
        <v>1824</v>
      </c>
      <c r="C226" s="72" t="s">
        <v>1825</v>
      </c>
      <c r="D226" s="74" t="s">
        <v>1826</v>
      </c>
      <c r="E226" s="69" t="s">
        <v>1827</v>
      </c>
      <c r="F226" s="71" t="s">
        <v>1828</v>
      </c>
      <c r="G226" s="73">
        <v>1956.0</v>
      </c>
      <c r="H226" s="75" t="s">
        <v>129</v>
      </c>
      <c r="I226" s="73">
        <v>2008.0</v>
      </c>
      <c r="J226" s="87">
        <f t="shared" si="48"/>
        <v>0.2792928761</v>
      </c>
      <c r="K226" s="89">
        <f t="shared" si="49"/>
        <v>0.6889368573</v>
      </c>
      <c r="L226" s="42" t="str">
        <f t="shared" si="31"/>
        <v>R+</v>
      </c>
      <c r="M226" s="91">
        <f t="shared" si="32"/>
        <v>13.75951263</v>
      </c>
      <c r="N226" s="87">
        <f t="shared" si="6"/>
        <v>0.394390594</v>
      </c>
      <c r="O226" s="89">
        <f t="shared" si="7"/>
        <v>0.605609406</v>
      </c>
      <c r="P226" s="44" t="str">
        <f t="shared" si="33"/>
        <v>R+</v>
      </c>
      <c r="Q226" s="91">
        <f t="shared" si="34"/>
        <v>12.52545991</v>
      </c>
      <c r="R226" s="87">
        <f t="shared" si="8"/>
        <v>0.3869477894</v>
      </c>
      <c r="S226" s="89">
        <f t="shared" si="9"/>
        <v>0.6130522106</v>
      </c>
      <c r="T226" s="44" t="str">
        <f t="shared" si="35"/>
        <v>R+</v>
      </c>
      <c r="U226" s="91">
        <f t="shared" si="36"/>
        <v>14.99356535</v>
      </c>
      <c r="V226" s="87">
        <f t="shared" si="50"/>
        <v>0.2884572395</v>
      </c>
      <c r="W226" s="124">
        <f t="shared" si="51"/>
        <v>0.7115427605</v>
      </c>
      <c r="X226" s="78">
        <f t="shared" si="12"/>
        <v>0</v>
      </c>
      <c r="Y226" s="80">
        <f t="shared" si="13"/>
        <v>1</v>
      </c>
      <c r="Z226" s="87">
        <f t="shared" si="14"/>
        <v>0.6325929646</v>
      </c>
      <c r="AA226" s="89">
        <f t="shared" si="15"/>
        <v>0.3226585127</v>
      </c>
      <c r="AB226" s="89">
        <f t="shared" si="16"/>
        <v>0.02171250258</v>
      </c>
      <c r="AC226" s="89">
        <f t="shared" si="17"/>
        <v>0.009110391765</v>
      </c>
      <c r="AD226" s="89">
        <f t="shared" si="18"/>
        <v>0.008407385156</v>
      </c>
      <c r="AE226" s="89">
        <f t="shared" si="19"/>
        <v>0.005518243201</v>
      </c>
      <c r="AF226" s="78"/>
      <c r="AG226" s="80"/>
      <c r="AH226" s="21">
        <v>223.0</v>
      </c>
      <c r="AI226" s="128">
        <f t="shared" si="20"/>
        <v>170946</v>
      </c>
      <c r="AJ226" s="182">
        <v>47744.0</v>
      </c>
      <c r="AK226" s="182">
        <v>117771.0</v>
      </c>
      <c r="AL226" s="183">
        <v>5431.0</v>
      </c>
      <c r="AM226" s="128">
        <v>0.0</v>
      </c>
      <c r="AN226" s="138">
        <v>234717.0</v>
      </c>
      <c r="AO226" s="128"/>
      <c r="AP226" s="138"/>
      <c r="AQ226" s="109">
        <f t="shared" si="21"/>
        <v>-13.75951263</v>
      </c>
      <c r="AR226" s="198">
        <v>340146.0</v>
      </c>
      <c r="AS226" s="182">
        <v>132968.0</v>
      </c>
      <c r="AT226" s="182">
        <v>204180.0</v>
      </c>
      <c r="AU226" s="132">
        <f t="shared" si="37"/>
        <v>-12.52545991</v>
      </c>
      <c r="AV226" s="128">
        <v>131202.0</v>
      </c>
      <c r="AW226" s="130">
        <v>207867.0</v>
      </c>
      <c r="AX226" s="132">
        <f t="shared" si="38"/>
        <v>-14.99356535</v>
      </c>
      <c r="AY226" s="42">
        <v>741822.0</v>
      </c>
      <c r="AZ226" s="44">
        <v>449767.0</v>
      </c>
      <c r="BA226" s="44">
        <v>254546.0</v>
      </c>
      <c r="BB226" s="44">
        <v>17169.0</v>
      </c>
      <c r="BC226" s="44">
        <v>6799.0</v>
      </c>
      <c r="BD226" s="44">
        <v>7404.0</v>
      </c>
      <c r="BE226" s="71">
        <v>6137.0</v>
      </c>
      <c r="BF226" s="42">
        <v>557605.0</v>
      </c>
      <c r="BG226" s="44">
        <v>352737.0</v>
      </c>
      <c r="BH226" s="44">
        <v>179916.0</v>
      </c>
      <c r="BI226" s="44">
        <v>12107.0</v>
      </c>
      <c r="BJ226" s="44">
        <v>5080.0</v>
      </c>
      <c r="BK226" s="44">
        <v>4688.0</v>
      </c>
      <c r="BL226" s="71">
        <v>3077.0</v>
      </c>
      <c r="BM226" s="186"/>
      <c r="BN226" s="186"/>
      <c r="BO226" s="44"/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6"/>
      <c r="CE226" s="56"/>
      <c r="CF226" s="58"/>
      <c r="CG226" s="56"/>
      <c r="CH226" s="58"/>
      <c r="CI226" s="58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</row>
    <row r="227" ht="15.0" customHeight="1">
      <c r="A227" s="139" t="s">
        <v>1829</v>
      </c>
      <c r="B227" s="140" t="s">
        <v>1830</v>
      </c>
      <c r="C227" s="72" t="s">
        <v>1831</v>
      </c>
      <c r="D227" s="74" t="s">
        <v>1832</v>
      </c>
      <c r="E227" s="69" t="s">
        <v>1833</v>
      </c>
      <c r="F227" s="71" t="s">
        <v>1834</v>
      </c>
      <c r="G227" s="73">
        <v>1970.0</v>
      </c>
      <c r="H227" s="75" t="s">
        <v>110</v>
      </c>
      <c r="I227" s="73">
        <v>2010.0</v>
      </c>
      <c r="J227" s="87">
        <f t="shared" si="48"/>
        <v>0.2434115802</v>
      </c>
      <c r="K227" s="89">
        <f t="shared" si="49"/>
        <v>0.6991823932</v>
      </c>
      <c r="L227" s="42" t="str">
        <f t="shared" si="31"/>
        <v>R+</v>
      </c>
      <c r="M227" s="91">
        <f t="shared" si="32"/>
        <v>21.3317645</v>
      </c>
      <c r="N227" s="87">
        <f t="shared" si="6"/>
        <v>0.3160651981</v>
      </c>
      <c r="O227" s="89">
        <f t="shared" si="7"/>
        <v>0.6839348019</v>
      </c>
      <c r="P227" s="44" t="str">
        <f t="shared" si="33"/>
        <v>R+</v>
      </c>
      <c r="Q227" s="91">
        <f t="shared" si="34"/>
        <v>20.35799951</v>
      </c>
      <c r="R227" s="87">
        <f t="shared" si="8"/>
        <v>0.313828148</v>
      </c>
      <c r="S227" s="89">
        <f t="shared" si="9"/>
        <v>0.686171852</v>
      </c>
      <c r="T227" s="44" t="str">
        <f t="shared" si="35"/>
        <v>R+</v>
      </c>
      <c r="U227" s="91">
        <f t="shared" si="36"/>
        <v>22.30552949</v>
      </c>
      <c r="V227" s="87">
        <f t="shared" si="50"/>
        <v>0.2582358758</v>
      </c>
      <c r="W227" s="124">
        <f t="shared" si="51"/>
        <v>0.7417641242</v>
      </c>
      <c r="X227" s="87">
        <f t="shared" si="12"/>
        <v>0.3103315721</v>
      </c>
      <c r="Y227" s="124">
        <f t="shared" si="13"/>
        <v>0.6896684279</v>
      </c>
      <c r="Z227" s="87">
        <f t="shared" si="14"/>
        <v>0.7288064684</v>
      </c>
      <c r="AA227" s="89">
        <f t="shared" si="15"/>
        <v>0.208670077</v>
      </c>
      <c r="AB227" s="89">
        <f t="shared" si="16"/>
        <v>0.03398829649</v>
      </c>
      <c r="AC227" s="89">
        <f t="shared" si="17"/>
        <v>0.0152030697</v>
      </c>
      <c r="AD227" s="89">
        <f t="shared" si="18"/>
        <v>0.003513925523</v>
      </c>
      <c r="AE227" s="89">
        <f t="shared" si="19"/>
        <v>0.009818162883</v>
      </c>
      <c r="AF227" s="87"/>
      <c r="AG227" s="124"/>
      <c r="AH227" s="21">
        <v>224.0</v>
      </c>
      <c r="AI227" s="128">
        <f t="shared" si="20"/>
        <v>155576</v>
      </c>
      <c r="AJ227" s="182">
        <v>37869.0</v>
      </c>
      <c r="AK227" s="182">
        <v>108776.0</v>
      </c>
      <c r="AL227" s="183">
        <v>8931.0</v>
      </c>
      <c r="AM227" s="128">
        <v>82344.0</v>
      </c>
      <c r="AN227" s="138">
        <v>182998.0</v>
      </c>
      <c r="AO227" s="128"/>
      <c r="AP227" s="138"/>
      <c r="AQ227" s="109">
        <f t="shared" si="21"/>
        <v>-21.3317645</v>
      </c>
      <c r="AR227" s="198">
        <v>294909.0</v>
      </c>
      <c r="AS227" s="182">
        <v>92127.0</v>
      </c>
      <c r="AT227" s="182">
        <v>199354.0</v>
      </c>
      <c r="AU227" s="132">
        <f t="shared" si="37"/>
        <v>-20.35799951</v>
      </c>
      <c r="AV227" s="128">
        <v>89613.0</v>
      </c>
      <c r="AW227" s="130">
        <v>195935.0</v>
      </c>
      <c r="AX227" s="132">
        <f t="shared" si="38"/>
        <v>-22.30552949</v>
      </c>
      <c r="AY227" s="42">
        <v>741776.0</v>
      </c>
      <c r="AZ227" s="44">
        <v>522243.0</v>
      </c>
      <c r="BA227" s="44">
        <v>166798.0</v>
      </c>
      <c r="BB227" s="44">
        <v>27983.0</v>
      </c>
      <c r="BC227" s="44">
        <v>11017.0</v>
      </c>
      <c r="BD227" s="44">
        <v>2575.0</v>
      </c>
      <c r="BE227" s="71">
        <v>11160.0</v>
      </c>
      <c r="BF227" s="42">
        <v>556927.0</v>
      </c>
      <c r="BG227" s="44">
        <v>405892.0</v>
      </c>
      <c r="BH227" s="44">
        <v>116214.0</v>
      </c>
      <c r="BI227" s="44">
        <v>18929.0</v>
      </c>
      <c r="BJ227" s="44">
        <v>8467.0</v>
      </c>
      <c r="BK227" s="44">
        <v>1957.0</v>
      </c>
      <c r="BL227" s="71">
        <v>5468.0</v>
      </c>
      <c r="BM227" s="186"/>
      <c r="BN227" s="186"/>
      <c r="BO227" s="44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6"/>
      <c r="CE227" s="56"/>
      <c r="CF227" s="58"/>
      <c r="CG227" s="56"/>
      <c r="CH227" s="58"/>
      <c r="CI227" s="58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</row>
    <row r="228" ht="15.0" customHeight="1">
      <c r="A228" s="176" t="s">
        <v>1835</v>
      </c>
      <c r="B228" s="178" t="s">
        <v>1836</v>
      </c>
      <c r="C228" s="65" t="s">
        <v>1837</v>
      </c>
      <c r="D228" s="67" t="s">
        <v>1838</v>
      </c>
      <c r="E228" s="69" t="s">
        <v>1839</v>
      </c>
      <c r="F228" s="71" t="s">
        <v>1840</v>
      </c>
      <c r="G228" s="73">
        <v>1956.0</v>
      </c>
      <c r="H228" s="75" t="s">
        <v>110</v>
      </c>
      <c r="I228" s="73">
        <v>2000.0</v>
      </c>
      <c r="J228" s="87">
        <f t="shared" si="48"/>
        <v>0.7297821327</v>
      </c>
      <c r="K228" s="89">
        <f t="shared" si="49"/>
        <v>0.2157449203</v>
      </c>
      <c r="L228" s="42" t="str">
        <f t="shared" si="31"/>
        <v>D+</v>
      </c>
      <c r="M228" s="180">
        <f t="shared" si="32"/>
        <v>28.18994187</v>
      </c>
      <c r="N228" s="87">
        <f t="shared" si="6"/>
        <v>0.8086873701</v>
      </c>
      <c r="O228" s="89">
        <f t="shared" si="7"/>
        <v>0.1913126299</v>
      </c>
      <c r="P228" s="44" t="str">
        <f t="shared" si="33"/>
        <v>D+</v>
      </c>
      <c r="Q228" s="180">
        <f t="shared" si="34"/>
        <v>28.9042177</v>
      </c>
      <c r="R228" s="87">
        <f t="shared" si="8"/>
        <v>0.8116401033</v>
      </c>
      <c r="S228" s="89">
        <f t="shared" si="9"/>
        <v>0.1883598967</v>
      </c>
      <c r="T228" s="44" t="str">
        <f t="shared" si="35"/>
        <v>D+</v>
      </c>
      <c r="U228" s="180">
        <f t="shared" si="36"/>
        <v>27.47566604</v>
      </c>
      <c r="V228" s="87">
        <f t="shared" si="50"/>
        <v>0.7718257562</v>
      </c>
      <c r="W228" s="124">
        <f t="shared" si="51"/>
        <v>0.2281742438</v>
      </c>
      <c r="X228" s="87">
        <f t="shared" si="12"/>
        <v>0.8149647614</v>
      </c>
      <c r="Y228" s="124">
        <f t="shared" si="13"/>
        <v>0.1850352386</v>
      </c>
      <c r="Z228" s="87">
        <f t="shared" si="14"/>
        <v>0.4727706993</v>
      </c>
      <c r="AA228" s="89">
        <f t="shared" si="15"/>
        <v>0.4549328192</v>
      </c>
      <c r="AB228" s="89">
        <f t="shared" si="16"/>
        <v>0.02690707592</v>
      </c>
      <c r="AC228" s="89">
        <f t="shared" si="17"/>
        <v>0.02801705794</v>
      </c>
      <c r="AD228" s="89">
        <f t="shared" si="18"/>
        <v>0.002110529196</v>
      </c>
      <c r="AE228" s="89">
        <f t="shared" si="19"/>
        <v>0.01526181853</v>
      </c>
      <c r="AF228" s="87"/>
      <c r="AG228" s="124"/>
      <c r="AH228" s="21">
        <v>225.0</v>
      </c>
      <c r="AI228" s="128">
        <f t="shared" si="20"/>
        <v>163494</v>
      </c>
      <c r="AJ228" s="182">
        <v>119315.0</v>
      </c>
      <c r="AK228" s="182">
        <v>35273.0</v>
      </c>
      <c r="AL228" s="183">
        <v>8906.0</v>
      </c>
      <c r="AM228" s="128">
        <v>267927.0</v>
      </c>
      <c r="AN228" s="138">
        <v>60832.0</v>
      </c>
      <c r="AO228" s="128"/>
      <c r="AP228" s="138"/>
      <c r="AQ228" s="109">
        <f t="shared" si="21"/>
        <v>28.18994187</v>
      </c>
      <c r="AR228" s="198">
        <v>350829.0</v>
      </c>
      <c r="AS228" s="182">
        <v>280194.0</v>
      </c>
      <c r="AT228" s="182">
        <v>66286.0</v>
      </c>
      <c r="AU228" s="132">
        <f t="shared" si="37"/>
        <v>28.9042177</v>
      </c>
      <c r="AV228" s="128">
        <v>309062.0</v>
      </c>
      <c r="AW228" s="130">
        <v>71725.0</v>
      </c>
      <c r="AX228" s="132">
        <f t="shared" si="38"/>
        <v>27.47566604</v>
      </c>
      <c r="AY228" s="42">
        <v>748540.0</v>
      </c>
      <c r="AZ228" s="44">
        <v>319451.0</v>
      </c>
      <c r="BA228" s="44">
        <v>368775.0</v>
      </c>
      <c r="BB228" s="44">
        <v>22783.0</v>
      </c>
      <c r="BC228" s="44">
        <v>19440.0</v>
      </c>
      <c r="BD228" s="44">
        <v>1534.0</v>
      </c>
      <c r="BE228" s="71">
        <v>16557.0</v>
      </c>
      <c r="BF228" s="42">
        <v>575685.0</v>
      </c>
      <c r="BG228" s="44">
        <v>272167.0</v>
      </c>
      <c r="BH228" s="44">
        <v>261898.0</v>
      </c>
      <c r="BI228" s="44">
        <v>15490.0</v>
      </c>
      <c r="BJ228" s="44">
        <v>16129.0</v>
      </c>
      <c r="BK228" s="44">
        <v>1215.0</v>
      </c>
      <c r="BL228" s="71">
        <v>8786.0</v>
      </c>
      <c r="BM228" s="186"/>
      <c r="BN228" s="186"/>
      <c r="BO228" s="44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6"/>
      <c r="CE228" s="56"/>
      <c r="CF228" s="58"/>
      <c r="CG228" s="56"/>
      <c r="CH228" s="58"/>
      <c r="CI228" s="58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</row>
    <row r="229" ht="15.0" customHeight="1">
      <c r="A229" s="139" t="s">
        <v>1841</v>
      </c>
      <c r="B229" s="140" t="s">
        <v>1842</v>
      </c>
      <c r="C229" s="72" t="s">
        <v>342</v>
      </c>
      <c r="D229" s="74" t="s">
        <v>1843</v>
      </c>
      <c r="E229" s="69" t="s">
        <v>1844</v>
      </c>
      <c r="F229" s="71" t="s">
        <v>1845</v>
      </c>
      <c r="G229" s="73">
        <v>1962.0</v>
      </c>
      <c r="H229" s="75" t="s">
        <v>110</v>
      </c>
      <c r="I229" s="73">
        <v>2012.0</v>
      </c>
      <c r="J229" s="87">
        <f t="shared" si="48"/>
        <v>0.3261724581</v>
      </c>
      <c r="K229" s="89">
        <f t="shared" si="49"/>
        <v>0.6411947196</v>
      </c>
      <c r="L229" s="42" t="str">
        <f t="shared" si="31"/>
        <v>R+</v>
      </c>
      <c r="M229" s="91">
        <f t="shared" si="32"/>
        <v>8.384289132</v>
      </c>
      <c r="N229" s="87">
        <f t="shared" si="6"/>
        <v>0.420349374</v>
      </c>
      <c r="O229" s="89">
        <f t="shared" si="7"/>
        <v>0.579650626</v>
      </c>
      <c r="P229" s="44" t="str">
        <f t="shared" si="33"/>
        <v>R+</v>
      </c>
      <c r="Q229" s="91">
        <f t="shared" si="34"/>
        <v>9.929581916</v>
      </c>
      <c r="R229" s="87">
        <f t="shared" si="8"/>
        <v>0.4684934794</v>
      </c>
      <c r="S229" s="89">
        <f t="shared" si="9"/>
        <v>0.5315065206</v>
      </c>
      <c r="T229" s="44" t="str">
        <f t="shared" si="35"/>
        <v>R+</v>
      </c>
      <c r="U229" s="91">
        <f t="shared" si="36"/>
        <v>6.838996348</v>
      </c>
      <c r="V229" s="87">
        <f t="shared" si="50"/>
        <v>0.3371754445</v>
      </c>
      <c r="W229" s="124">
        <f t="shared" si="51"/>
        <v>0.6628245555</v>
      </c>
      <c r="X229" s="87">
        <f t="shared" si="12"/>
        <v>0.3816690716</v>
      </c>
      <c r="Y229" s="124">
        <f t="shared" si="13"/>
        <v>0.6183309284</v>
      </c>
      <c r="Z229" s="87">
        <f t="shared" si="14"/>
        <v>0.9018974242</v>
      </c>
      <c r="AA229" s="89">
        <f t="shared" si="15"/>
        <v>0.03104558324</v>
      </c>
      <c r="AB229" s="89">
        <f t="shared" si="16"/>
        <v>0.01971832954</v>
      </c>
      <c r="AC229" s="89">
        <f t="shared" si="17"/>
        <v>0.03703147352</v>
      </c>
      <c r="AD229" s="89">
        <f t="shared" si="18"/>
        <v>0.001463722221</v>
      </c>
      <c r="AE229" s="89">
        <f t="shared" si="19"/>
        <v>0.00884346731</v>
      </c>
      <c r="AF229" s="87"/>
      <c r="AG229" s="124"/>
      <c r="AH229" s="21">
        <v>226.0</v>
      </c>
      <c r="AI229" s="128">
        <f t="shared" si="20"/>
        <v>231117</v>
      </c>
      <c r="AJ229" s="182">
        <v>75384.0</v>
      </c>
      <c r="AK229" s="182">
        <v>148191.0</v>
      </c>
      <c r="AL229" s="183">
        <v>7542.0</v>
      </c>
      <c r="AM229" s="128">
        <v>146272.0</v>
      </c>
      <c r="AN229" s="138">
        <v>236971.0</v>
      </c>
      <c r="AO229" s="128"/>
      <c r="AP229" s="138"/>
      <c r="AQ229" s="109">
        <f t="shared" si="21"/>
        <v>-8.384289132</v>
      </c>
      <c r="AR229" s="198">
        <v>411992.0</v>
      </c>
      <c r="AS229" s="182">
        <v>170727.0</v>
      </c>
      <c r="AT229" s="182">
        <v>235428.0</v>
      </c>
      <c r="AU229" s="132">
        <f t="shared" si="37"/>
        <v>-9.929581916</v>
      </c>
      <c r="AV229" s="128">
        <v>199128.0</v>
      </c>
      <c r="AW229" s="130">
        <v>225911.0</v>
      </c>
      <c r="AX229" s="132">
        <f t="shared" si="38"/>
        <v>-6.838996348</v>
      </c>
      <c r="AY229" s="42">
        <v>748401.0</v>
      </c>
      <c r="AZ229" s="44">
        <v>664294.0</v>
      </c>
      <c r="BA229" s="44">
        <v>24801.0</v>
      </c>
      <c r="BB229" s="44">
        <v>17629.0</v>
      </c>
      <c r="BC229" s="44">
        <v>29374.0</v>
      </c>
      <c r="BD229" s="44">
        <v>1117.0</v>
      </c>
      <c r="BE229" s="71">
        <v>11186.0</v>
      </c>
      <c r="BF229" s="42">
        <v>572513.0</v>
      </c>
      <c r="BG229" s="44">
        <v>516348.0</v>
      </c>
      <c r="BH229" s="44">
        <v>17774.0</v>
      </c>
      <c r="BI229" s="44">
        <v>11289.0</v>
      </c>
      <c r="BJ229" s="44">
        <v>21201.0</v>
      </c>
      <c r="BK229" s="44">
        <v>838.0</v>
      </c>
      <c r="BL229" s="71">
        <v>5063.0</v>
      </c>
      <c r="BM229" s="186"/>
      <c r="BN229" s="186"/>
      <c r="BO229" s="44"/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  <c r="CC229" s="58"/>
      <c r="CD229" s="56"/>
      <c r="CE229" s="56"/>
      <c r="CF229" s="58"/>
      <c r="CG229" s="56"/>
      <c r="CH229" s="58"/>
      <c r="CI229" s="58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</row>
    <row r="230" ht="15.0" customHeight="1">
      <c r="A230" s="176" t="s">
        <v>1846</v>
      </c>
      <c r="B230" s="178" t="s">
        <v>1847</v>
      </c>
      <c r="C230" s="72" t="s">
        <v>1848</v>
      </c>
      <c r="D230" s="74" t="s">
        <v>1849</v>
      </c>
      <c r="E230" s="69" t="s">
        <v>1850</v>
      </c>
      <c r="F230" s="71" t="s">
        <v>1851</v>
      </c>
      <c r="G230" s="73">
        <v>1960.0</v>
      </c>
      <c r="H230" s="75" t="s">
        <v>110</v>
      </c>
      <c r="I230" s="73">
        <v>2008.0</v>
      </c>
      <c r="J230" s="87">
        <f t="shared" si="48"/>
        <v>0.2714800125</v>
      </c>
      <c r="K230" s="89">
        <f t="shared" si="49"/>
        <v>0.6833315938</v>
      </c>
      <c r="L230" s="42" t="str">
        <f t="shared" si="31"/>
        <v>R+</v>
      </c>
      <c r="M230" s="91">
        <f t="shared" si="32"/>
        <v>12.74388993</v>
      </c>
      <c r="N230" s="87">
        <f t="shared" si="6"/>
        <v>0.3676958099</v>
      </c>
      <c r="O230" s="89">
        <f t="shared" si="7"/>
        <v>0.6323041901</v>
      </c>
      <c r="P230" s="44" t="str">
        <f t="shared" si="33"/>
        <v>R+</v>
      </c>
      <c r="Q230" s="91">
        <f t="shared" si="34"/>
        <v>15.19493833</v>
      </c>
      <c r="R230" s="87">
        <f t="shared" si="8"/>
        <v>0.4339550276</v>
      </c>
      <c r="S230" s="89">
        <f t="shared" si="9"/>
        <v>0.5660449724</v>
      </c>
      <c r="T230" s="44" t="str">
        <f t="shared" si="35"/>
        <v>R+</v>
      </c>
      <c r="U230" s="91">
        <f t="shared" si="36"/>
        <v>10.29284153</v>
      </c>
      <c r="V230" s="87">
        <f t="shared" si="50"/>
        <v>0.2843283541</v>
      </c>
      <c r="W230" s="124">
        <f t="shared" si="51"/>
        <v>0.7156716459</v>
      </c>
      <c r="X230" s="87">
        <f t="shared" si="12"/>
        <v>0.3410370761</v>
      </c>
      <c r="Y230" s="124">
        <f t="shared" si="13"/>
        <v>0.6589629239</v>
      </c>
      <c r="Z230" s="87">
        <f t="shared" si="14"/>
        <v>0.931681839</v>
      </c>
      <c r="AA230" s="89">
        <f t="shared" si="15"/>
        <v>0.030611665</v>
      </c>
      <c r="AB230" s="89">
        <f t="shared" si="16"/>
        <v>0.01730286315</v>
      </c>
      <c r="AC230" s="89">
        <f t="shared" si="17"/>
        <v>0.008655871394</v>
      </c>
      <c r="AD230" s="89">
        <f t="shared" si="18"/>
        <v>0.002924952849</v>
      </c>
      <c r="AE230" s="89">
        <f t="shared" si="19"/>
        <v>0.008822808594</v>
      </c>
      <c r="AF230" s="87"/>
      <c r="AG230" s="124"/>
      <c r="AH230" s="21">
        <v>227.0</v>
      </c>
      <c r="AI230" s="128">
        <f t="shared" si="20"/>
        <v>191620</v>
      </c>
      <c r="AJ230" s="182">
        <v>52021.0</v>
      </c>
      <c r="AK230" s="182">
        <v>130940.0</v>
      </c>
      <c r="AL230" s="183">
        <v>8659.0</v>
      </c>
      <c r="AM230" s="128">
        <v>111189.0</v>
      </c>
      <c r="AN230" s="138">
        <v>214843.0</v>
      </c>
      <c r="AO230" s="128"/>
      <c r="AP230" s="138"/>
      <c r="AQ230" s="109">
        <f t="shared" si="21"/>
        <v>-12.74388993</v>
      </c>
      <c r="AR230" s="198">
        <v>353496.0</v>
      </c>
      <c r="AS230" s="182">
        <v>127443.0</v>
      </c>
      <c r="AT230" s="182">
        <v>219156.0</v>
      </c>
      <c r="AU230" s="132">
        <f t="shared" si="37"/>
        <v>-15.19493833</v>
      </c>
      <c r="AV230" s="128">
        <v>158404.0</v>
      </c>
      <c r="AW230" s="130">
        <v>206620.0</v>
      </c>
      <c r="AX230" s="132">
        <f t="shared" si="38"/>
        <v>-10.29284153</v>
      </c>
      <c r="AY230" s="42">
        <v>748398.0</v>
      </c>
      <c r="AZ230" s="44">
        <v>688887.0</v>
      </c>
      <c r="BA230" s="44">
        <v>23839.0</v>
      </c>
      <c r="BB230" s="44">
        <v>15989.0</v>
      </c>
      <c r="BC230" s="44">
        <v>6734.0</v>
      </c>
      <c r="BD230" s="44">
        <v>2133.0</v>
      </c>
      <c r="BE230" s="71">
        <v>10816.0</v>
      </c>
      <c r="BF230" s="42">
        <v>563086.0</v>
      </c>
      <c r="BG230" s="44">
        <v>524617.0</v>
      </c>
      <c r="BH230" s="44">
        <v>17237.0</v>
      </c>
      <c r="BI230" s="44">
        <v>9743.0</v>
      </c>
      <c r="BJ230" s="44">
        <v>4874.0</v>
      </c>
      <c r="BK230" s="44">
        <v>1647.0</v>
      </c>
      <c r="BL230" s="71">
        <v>4968.0</v>
      </c>
      <c r="BM230" s="186"/>
      <c r="BN230" s="186"/>
      <c r="BO230" s="44"/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6"/>
      <c r="CE230" s="56"/>
      <c r="CF230" s="58"/>
      <c r="CG230" s="56"/>
      <c r="CH230" s="58"/>
      <c r="CI230" s="58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</row>
    <row r="231" ht="15.0" customHeight="1">
      <c r="A231" s="139" t="s">
        <v>1852</v>
      </c>
      <c r="B231" s="140" t="s">
        <v>1853</v>
      </c>
      <c r="C231" s="72" t="s">
        <v>1854</v>
      </c>
      <c r="D231" s="74" t="s">
        <v>1855</v>
      </c>
      <c r="E231" s="69" t="s">
        <v>1856</v>
      </c>
      <c r="F231" s="71" t="s">
        <v>1857</v>
      </c>
      <c r="G231" s="73">
        <v>1960.0</v>
      </c>
      <c r="H231" s="75" t="s">
        <v>734</v>
      </c>
      <c r="I231" s="73">
        <v>2010.0</v>
      </c>
      <c r="J231" s="87">
        <f t="shared" si="48"/>
        <v>0.263571696</v>
      </c>
      <c r="K231" s="89">
        <f t="shared" si="49"/>
        <v>0.6807914412</v>
      </c>
      <c r="L231" s="42" t="str">
        <f t="shared" si="31"/>
        <v>R+</v>
      </c>
      <c r="M231" s="91">
        <f t="shared" si="32"/>
        <v>12.89193294</v>
      </c>
      <c r="N231" s="87">
        <f t="shared" si="6"/>
        <v>0.3728714472</v>
      </c>
      <c r="O231" s="89">
        <f t="shared" si="7"/>
        <v>0.6271285528</v>
      </c>
      <c r="P231" s="44" t="str">
        <f t="shared" si="33"/>
        <v>R+</v>
      </c>
      <c r="Q231" s="91">
        <f t="shared" si="34"/>
        <v>14.67737459</v>
      </c>
      <c r="R231" s="87">
        <f t="shared" si="8"/>
        <v>0.4258185301</v>
      </c>
      <c r="S231" s="89">
        <f t="shared" si="9"/>
        <v>0.5741814699</v>
      </c>
      <c r="T231" s="44" t="str">
        <f t="shared" si="35"/>
        <v>R+</v>
      </c>
      <c r="U231" s="91">
        <f t="shared" si="36"/>
        <v>11.10649128</v>
      </c>
      <c r="V231" s="87">
        <f t="shared" si="50"/>
        <v>0.2790999411</v>
      </c>
      <c r="W231" s="124">
        <f t="shared" si="51"/>
        <v>0.7209000589</v>
      </c>
      <c r="X231" s="87">
        <f t="shared" si="12"/>
        <v>0.3704516353</v>
      </c>
      <c r="Y231" s="124">
        <f t="shared" si="13"/>
        <v>0.6295483647</v>
      </c>
      <c r="Z231" s="87">
        <f t="shared" si="14"/>
        <v>0.897040164</v>
      </c>
      <c r="AA231" s="89">
        <f t="shared" si="15"/>
        <v>0.04322978032</v>
      </c>
      <c r="AB231" s="89">
        <f t="shared" si="16"/>
        <v>0.02614213906</v>
      </c>
      <c r="AC231" s="89">
        <f t="shared" si="17"/>
        <v>0.01492292784</v>
      </c>
      <c r="AD231" s="89">
        <f t="shared" si="18"/>
        <v>0.004848818645</v>
      </c>
      <c r="AE231" s="89">
        <f t="shared" si="19"/>
        <v>0.01381617017</v>
      </c>
      <c r="AF231" s="87"/>
      <c r="AG231" s="124"/>
      <c r="AH231" s="21">
        <v>228.0</v>
      </c>
      <c r="AI231" s="128">
        <f t="shared" si="20"/>
        <v>176286</v>
      </c>
      <c r="AJ231" s="182">
        <v>46464.0</v>
      </c>
      <c r="AK231" s="182">
        <v>120014.0</v>
      </c>
      <c r="AL231" s="183">
        <v>9808.0</v>
      </c>
      <c r="AM231" s="128">
        <v>113120.0</v>
      </c>
      <c r="AN231" s="138">
        <v>192237.0</v>
      </c>
      <c r="AO231" s="128"/>
      <c r="AP231" s="138"/>
      <c r="AQ231" s="109">
        <f t="shared" si="21"/>
        <v>-12.89193294</v>
      </c>
      <c r="AR231" s="198">
        <v>329292.0</v>
      </c>
      <c r="AS231" s="182">
        <v>119908.0</v>
      </c>
      <c r="AT231" s="182">
        <v>201672.0</v>
      </c>
      <c r="AU231" s="132">
        <f t="shared" si="37"/>
        <v>-14.67737459</v>
      </c>
      <c r="AV231" s="128">
        <v>146703.0</v>
      </c>
      <c r="AW231" s="130">
        <v>197817.0</v>
      </c>
      <c r="AX231" s="132">
        <f t="shared" si="38"/>
        <v>-11.10649128</v>
      </c>
      <c r="AY231" s="42">
        <v>749315.0</v>
      </c>
      <c r="AZ231" s="44">
        <v>661410.0</v>
      </c>
      <c r="BA231" s="44">
        <v>33714.0</v>
      </c>
      <c r="BB231" s="44">
        <v>24278.0</v>
      </c>
      <c r="BC231" s="44">
        <v>10807.0</v>
      </c>
      <c r="BD231" s="44">
        <v>3622.0</v>
      </c>
      <c r="BE231" s="71">
        <v>15484.0</v>
      </c>
      <c r="BF231" s="42">
        <v>573748.0</v>
      </c>
      <c r="BG231" s="44">
        <v>514675.0</v>
      </c>
      <c r="BH231" s="44">
        <v>24803.0</v>
      </c>
      <c r="BI231" s="44">
        <v>14999.0</v>
      </c>
      <c r="BJ231" s="44">
        <v>8562.0</v>
      </c>
      <c r="BK231" s="44">
        <v>2782.0</v>
      </c>
      <c r="BL231" s="71">
        <v>7927.0</v>
      </c>
      <c r="BM231" s="186"/>
      <c r="BN231" s="186"/>
      <c r="BO231" s="44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6"/>
      <c r="CE231" s="56"/>
      <c r="CF231" s="58"/>
      <c r="CG231" s="56"/>
      <c r="CH231" s="58"/>
      <c r="CI231" s="58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</row>
    <row r="232" ht="15.0" customHeight="1">
      <c r="A232" s="176" t="s">
        <v>1858</v>
      </c>
      <c r="B232" s="178" t="s">
        <v>1859</v>
      </c>
      <c r="C232" s="65" t="s">
        <v>1860</v>
      </c>
      <c r="D232" s="67" t="s">
        <v>1861</v>
      </c>
      <c r="E232" s="69" t="s">
        <v>1862</v>
      </c>
      <c r="F232" s="71" t="s">
        <v>1863</v>
      </c>
      <c r="G232" s="73">
        <v>1944.0</v>
      </c>
      <c r="H232" s="75" t="s">
        <v>81</v>
      </c>
      <c r="I232" s="73">
        <v>2004.0</v>
      </c>
      <c r="J232" s="87">
        <f t="shared" si="48"/>
        <v>0.5158720344</v>
      </c>
      <c r="K232" s="89">
        <f t="shared" si="49"/>
        <v>0.4495785466</v>
      </c>
      <c r="L232" s="42" t="str">
        <f t="shared" si="31"/>
        <v>D+</v>
      </c>
      <c r="M232" s="180">
        <f t="shared" si="32"/>
        <v>8.533772315</v>
      </c>
      <c r="N232" s="87">
        <f t="shared" si="6"/>
        <v>0.5994231284</v>
      </c>
      <c r="O232" s="89">
        <f t="shared" si="7"/>
        <v>0.4005768716</v>
      </c>
      <c r="P232" s="44" t="str">
        <f t="shared" si="33"/>
        <v>D+</v>
      </c>
      <c r="Q232" s="180">
        <f t="shared" si="34"/>
        <v>7.977793523</v>
      </c>
      <c r="R232" s="87">
        <f t="shared" si="8"/>
        <v>0.627780954</v>
      </c>
      <c r="S232" s="89">
        <f t="shared" si="9"/>
        <v>0.372219046</v>
      </c>
      <c r="T232" s="44" t="str">
        <f t="shared" si="35"/>
        <v>D+</v>
      </c>
      <c r="U232" s="180">
        <f t="shared" si="36"/>
        <v>9.089751107</v>
      </c>
      <c r="V232" s="87">
        <f t="shared" si="50"/>
        <v>0.5343329266</v>
      </c>
      <c r="W232" s="124">
        <f t="shared" si="51"/>
        <v>0.4656670734</v>
      </c>
      <c r="X232" s="87">
        <f t="shared" si="12"/>
        <v>0.6211717565</v>
      </c>
      <c r="Y232" s="124">
        <f t="shared" si="13"/>
        <v>0.3788282435</v>
      </c>
      <c r="Z232" s="87">
        <f t="shared" si="14"/>
        <v>0.690292639</v>
      </c>
      <c r="AA232" s="89">
        <f t="shared" si="15"/>
        <v>0.2024872466</v>
      </c>
      <c r="AB232" s="89">
        <f t="shared" si="16"/>
        <v>0.06831229583</v>
      </c>
      <c r="AC232" s="89">
        <f t="shared" si="17"/>
        <v>0.01831607397</v>
      </c>
      <c r="AD232" s="89">
        <f t="shared" si="18"/>
        <v>0.004294779313</v>
      </c>
      <c r="AE232" s="89">
        <f t="shared" si="19"/>
        <v>0.01629696536</v>
      </c>
      <c r="AF232" s="87"/>
      <c r="AG232" s="124"/>
      <c r="AH232" s="21">
        <v>229.0</v>
      </c>
      <c r="AI232" s="128">
        <f t="shared" si="20"/>
        <v>153635</v>
      </c>
      <c r="AJ232" s="182">
        <v>79256.0</v>
      </c>
      <c r="AK232" s="182">
        <v>69071.0</v>
      </c>
      <c r="AL232" s="183">
        <v>5308.0</v>
      </c>
      <c r="AM232" s="128">
        <v>200290.0</v>
      </c>
      <c r="AN232" s="138">
        <v>122149.0</v>
      </c>
      <c r="AO232" s="128"/>
      <c r="AP232" s="138"/>
      <c r="AQ232" s="109">
        <f t="shared" si="21"/>
        <v>8.533772315</v>
      </c>
      <c r="AR232" s="198">
        <v>338346.0</v>
      </c>
      <c r="AS232" s="182">
        <v>199298.0</v>
      </c>
      <c r="AT232" s="182">
        <v>133185.0</v>
      </c>
      <c r="AU232" s="132">
        <f t="shared" si="37"/>
        <v>7.977793523</v>
      </c>
      <c r="AV232" s="128">
        <v>229496.0</v>
      </c>
      <c r="AW232" s="130">
        <v>136071.0</v>
      </c>
      <c r="AX232" s="132">
        <f t="shared" si="38"/>
        <v>9.089751107</v>
      </c>
      <c r="AY232" s="42">
        <v>748737.0</v>
      </c>
      <c r="AZ232" s="44">
        <v>488072.0</v>
      </c>
      <c r="BA232" s="44">
        <v>162753.0</v>
      </c>
      <c r="BB232" s="44">
        <v>62467.0</v>
      </c>
      <c r="BC232" s="44">
        <v>13701.0</v>
      </c>
      <c r="BD232" s="44">
        <v>3099.0</v>
      </c>
      <c r="BE232" s="71">
        <v>18645.0</v>
      </c>
      <c r="BF232" s="42">
        <v>569063.0</v>
      </c>
      <c r="BG232" s="44">
        <v>392820.0</v>
      </c>
      <c r="BH232" s="44">
        <v>115228.0</v>
      </c>
      <c r="BI232" s="44">
        <v>38874.0</v>
      </c>
      <c r="BJ232" s="44">
        <v>10423.0</v>
      </c>
      <c r="BK232" s="44">
        <v>2444.0</v>
      </c>
      <c r="BL232" s="71">
        <v>9274.0</v>
      </c>
      <c r="BM232" s="186"/>
      <c r="BN232" s="186"/>
      <c r="BO232" s="44"/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  <c r="BZ232" s="58"/>
      <c r="CA232" s="58"/>
      <c r="CB232" s="58"/>
      <c r="CC232" s="58"/>
      <c r="CD232" s="56"/>
      <c r="CE232" s="56"/>
      <c r="CF232" s="58"/>
      <c r="CG232" s="56"/>
      <c r="CH232" s="58"/>
      <c r="CI232" s="58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</row>
    <row r="233" ht="15.0" customHeight="1">
      <c r="A233" s="139" t="s">
        <v>1864</v>
      </c>
      <c r="B233" s="140" t="s">
        <v>1865</v>
      </c>
      <c r="C233" s="72" t="s">
        <v>785</v>
      </c>
      <c r="D233" s="74" t="s">
        <v>1320</v>
      </c>
      <c r="E233" s="69" t="s">
        <v>1866</v>
      </c>
      <c r="F233" s="71" t="s">
        <v>1867</v>
      </c>
      <c r="G233" s="73">
        <v>1963.0</v>
      </c>
      <c r="H233" s="75" t="s">
        <v>129</v>
      </c>
      <c r="I233" s="73">
        <v>2000.0</v>
      </c>
      <c r="J233" s="87">
        <f t="shared" si="48"/>
        <v>0.2950045462</v>
      </c>
      <c r="K233" s="89">
        <f t="shared" si="49"/>
        <v>0.6665026475</v>
      </c>
      <c r="L233" s="42" t="str">
        <f t="shared" si="31"/>
        <v>R+</v>
      </c>
      <c r="M233" s="91">
        <f t="shared" si="32"/>
        <v>11.57655731</v>
      </c>
      <c r="N233" s="87">
        <f t="shared" si="6"/>
        <v>0.3870191375</v>
      </c>
      <c r="O233" s="89">
        <f t="shared" si="7"/>
        <v>0.6129808625</v>
      </c>
      <c r="P233" s="44" t="str">
        <f t="shared" si="33"/>
        <v>R+</v>
      </c>
      <c r="Q233" s="91">
        <f t="shared" si="34"/>
        <v>13.26260557</v>
      </c>
      <c r="R233" s="87">
        <f t="shared" si="8"/>
        <v>0.4379783524</v>
      </c>
      <c r="S233" s="89">
        <f t="shared" si="9"/>
        <v>0.5620216476</v>
      </c>
      <c r="T233" s="44" t="str">
        <f t="shared" si="35"/>
        <v>R+</v>
      </c>
      <c r="U233" s="91">
        <f t="shared" si="36"/>
        <v>9.890509047</v>
      </c>
      <c r="V233" s="87">
        <f t="shared" si="50"/>
        <v>0.3068147052</v>
      </c>
      <c r="W233" s="124">
        <f t="shared" si="51"/>
        <v>0.6931852948</v>
      </c>
      <c r="X233" s="87">
        <f t="shared" si="12"/>
        <v>0.3334357685</v>
      </c>
      <c r="Y233" s="124">
        <f t="shared" si="13"/>
        <v>0.6665642315</v>
      </c>
      <c r="Z233" s="87">
        <f t="shared" si="14"/>
        <v>0.9119140898</v>
      </c>
      <c r="AA233" s="89">
        <f t="shared" si="15"/>
        <v>0.03649164674</v>
      </c>
      <c r="AB233" s="89">
        <f t="shared" si="16"/>
        <v>0.02677789009</v>
      </c>
      <c r="AC233" s="89">
        <f t="shared" si="17"/>
        <v>0.01152302569</v>
      </c>
      <c r="AD233" s="89">
        <f t="shared" si="18"/>
        <v>0.003443276229</v>
      </c>
      <c r="AE233" s="89">
        <f t="shared" si="19"/>
        <v>0.009850071432</v>
      </c>
      <c r="AF233" s="87"/>
      <c r="AG233" s="124"/>
      <c r="AH233" s="21">
        <v>230.0</v>
      </c>
      <c r="AI233" s="128">
        <f t="shared" si="20"/>
        <v>186970</v>
      </c>
      <c r="AJ233" s="182">
        <v>55157.0</v>
      </c>
      <c r="AK233" s="182">
        <v>124616.0</v>
      </c>
      <c r="AL233" s="183">
        <v>7197.0</v>
      </c>
      <c r="AM233" s="128">
        <v>108503.0</v>
      </c>
      <c r="AN233" s="138">
        <v>216906.0</v>
      </c>
      <c r="AO233" s="128"/>
      <c r="AP233" s="138"/>
      <c r="AQ233" s="109">
        <f t="shared" si="21"/>
        <v>-11.57655731</v>
      </c>
      <c r="AR233" s="198">
        <v>341953.0</v>
      </c>
      <c r="AS233" s="182">
        <v>129610.0</v>
      </c>
      <c r="AT233" s="182">
        <v>205283.0</v>
      </c>
      <c r="AU233" s="132">
        <f t="shared" si="37"/>
        <v>-13.26260557</v>
      </c>
      <c r="AV233" s="128">
        <v>154736.0</v>
      </c>
      <c r="AW233" s="130">
        <v>198560.0</v>
      </c>
      <c r="AX233" s="132">
        <f t="shared" si="38"/>
        <v>-9.890509047</v>
      </c>
      <c r="AY233" s="42">
        <v>748760.0</v>
      </c>
      <c r="AZ233" s="44">
        <v>671952.0</v>
      </c>
      <c r="BA233" s="44">
        <v>28069.0</v>
      </c>
      <c r="BB233" s="44">
        <v>24951.0</v>
      </c>
      <c r="BC233" s="44">
        <v>8941.0</v>
      </c>
      <c r="BD233" s="44">
        <v>2523.0</v>
      </c>
      <c r="BE233" s="71">
        <v>12324.0</v>
      </c>
      <c r="BF233" s="42">
        <v>564869.0</v>
      </c>
      <c r="BG233" s="44">
        <v>515112.0</v>
      </c>
      <c r="BH233" s="44">
        <v>20613.0</v>
      </c>
      <c r="BI233" s="44">
        <v>15126.0</v>
      </c>
      <c r="BJ233" s="44">
        <v>6509.0</v>
      </c>
      <c r="BK233" s="44">
        <v>1945.0</v>
      </c>
      <c r="BL233" s="71">
        <v>5564.0</v>
      </c>
      <c r="BM233" s="186"/>
      <c r="BN233" s="186"/>
      <c r="BO233" s="44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6"/>
      <c r="CE233" s="56"/>
      <c r="CF233" s="58"/>
      <c r="CG233" s="56"/>
      <c r="CH233" s="58"/>
      <c r="CI233" s="58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</row>
    <row r="234" ht="15.0" customHeight="1">
      <c r="A234" s="176" t="s">
        <v>1868</v>
      </c>
      <c r="B234" s="178" t="s">
        <v>1869</v>
      </c>
      <c r="C234" s="72" t="s">
        <v>1870</v>
      </c>
      <c r="D234" s="74" t="s">
        <v>1871</v>
      </c>
      <c r="E234" s="69" t="s">
        <v>1872</v>
      </c>
      <c r="F234" s="71" t="s">
        <v>1873</v>
      </c>
      <c r="G234" s="73">
        <v>1955.0</v>
      </c>
      <c r="H234" s="75" t="s">
        <v>100</v>
      </c>
      <c r="I234" s="73">
        <v>2010.0</v>
      </c>
      <c r="J234" s="87">
        <f t="shared" si="48"/>
        <v>0.28838049</v>
      </c>
      <c r="K234" s="89">
        <f t="shared" si="49"/>
        <v>0.6346420098</v>
      </c>
      <c r="L234" s="42" t="str">
        <f t="shared" si="31"/>
        <v>R+</v>
      </c>
      <c r="M234" s="91">
        <f t="shared" si="32"/>
        <v>19.37932153</v>
      </c>
      <c r="N234" s="87">
        <f t="shared" si="6"/>
        <v>0.3099532482</v>
      </c>
      <c r="O234" s="89">
        <f t="shared" si="7"/>
        <v>0.6900467518</v>
      </c>
      <c r="P234" s="44" t="str">
        <f t="shared" si="33"/>
        <v>R+</v>
      </c>
      <c r="Q234" s="91">
        <f t="shared" si="34"/>
        <v>20.9691945</v>
      </c>
      <c r="R234" s="87">
        <f t="shared" si="8"/>
        <v>0.3589889573</v>
      </c>
      <c r="S234" s="89">
        <f t="shared" si="9"/>
        <v>0.6410110427</v>
      </c>
      <c r="T234" s="44" t="str">
        <f t="shared" si="35"/>
        <v>R+</v>
      </c>
      <c r="U234" s="91">
        <f t="shared" si="36"/>
        <v>17.78944856</v>
      </c>
      <c r="V234" s="87">
        <f t="shared" si="50"/>
        <v>0.312430618</v>
      </c>
      <c r="W234" s="124">
        <f t="shared" si="51"/>
        <v>0.687569382</v>
      </c>
      <c r="X234" s="87">
        <f t="shared" si="12"/>
        <v>0.3260842937</v>
      </c>
      <c r="Y234" s="124">
        <f t="shared" si="13"/>
        <v>0.6739157063</v>
      </c>
      <c r="Z234" s="87">
        <f t="shared" si="14"/>
        <v>0.9153447491</v>
      </c>
      <c r="AA234" s="89">
        <f t="shared" si="15"/>
        <v>0.01485975418</v>
      </c>
      <c r="AB234" s="89">
        <f t="shared" si="16"/>
        <v>0.033293063</v>
      </c>
      <c r="AC234" s="89">
        <f t="shared" si="17"/>
        <v>0.01222117169</v>
      </c>
      <c r="AD234" s="89">
        <f t="shared" si="18"/>
        <v>0.008931260286</v>
      </c>
      <c r="AE234" s="89">
        <f t="shared" si="19"/>
        <v>0.01535000175</v>
      </c>
      <c r="AF234" s="87"/>
      <c r="AG234" s="124"/>
      <c r="AH234" s="21">
        <v>231.0</v>
      </c>
      <c r="AI234" s="128">
        <f t="shared" si="20"/>
        <v>163957</v>
      </c>
      <c r="AJ234" s="182">
        <v>47282.0</v>
      </c>
      <c r="AK234" s="182">
        <v>104054.0</v>
      </c>
      <c r="AL234" s="183">
        <v>12621.0</v>
      </c>
      <c r="AM234" s="128">
        <v>98498.0</v>
      </c>
      <c r="AN234" s="138">
        <v>203565.0</v>
      </c>
      <c r="AO234" s="128"/>
      <c r="AP234" s="138"/>
      <c r="AQ234" s="109">
        <f t="shared" si="21"/>
        <v>-19.37932153</v>
      </c>
      <c r="AR234" s="198">
        <v>325978.0</v>
      </c>
      <c r="AS234" s="182">
        <v>98916.0</v>
      </c>
      <c r="AT234" s="182">
        <v>220216.0</v>
      </c>
      <c r="AU234" s="132">
        <f t="shared" si="37"/>
        <v>-20.9691945</v>
      </c>
      <c r="AV234" s="128">
        <v>121064.0</v>
      </c>
      <c r="AW234" s="130">
        <v>216172.0</v>
      </c>
      <c r="AX234" s="132">
        <f t="shared" si="38"/>
        <v>-17.78944856</v>
      </c>
      <c r="AY234" s="42">
        <v>748406.0</v>
      </c>
      <c r="AZ234" s="44">
        <v>671805.0</v>
      </c>
      <c r="BA234" s="44">
        <v>11760.0</v>
      </c>
      <c r="BB234" s="44">
        <v>32310.0</v>
      </c>
      <c r="BC234" s="44">
        <v>9506.0</v>
      </c>
      <c r="BD234" s="44">
        <v>6987.0</v>
      </c>
      <c r="BE234" s="71">
        <v>16038.0</v>
      </c>
      <c r="BF234" s="42">
        <v>571140.0</v>
      </c>
      <c r="BG234" s="44">
        <v>522790.0</v>
      </c>
      <c r="BH234" s="44">
        <v>8487.0</v>
      </c>
      <c r="BI234" s="44">
        <v>19015.0</v>
      </c>
      <c r="BJ234" s="44">
        <v>6980.0</v>
      </c>
      <c r="BK234" s="44">
        <v>5101.0</v>
      </c>
      <c r="BL234" s="71">
        <v>8767.0</v>
      </c>
      <c r="BM234" s="186"/>
      <c r="BN234" s="186"/>
      <c r="BO234" s="44"/>
      <c r="BP234" s="58"/>
      <c r="BQ234" s="58"/>
      <c r="BR234" s="58"/>
      <c r="BS234" s="58"/>
      <c r="BT234" s="58"/>
      <c r="BU234" s="58"/>
      <c r="BV234" s="58"/>
      <c r="BW234" s="58"/>
      <c r="BX234" s="58"/>
      <c r="BY234" s="58"/>
      <c r="BZ234" s="58"/>
      <c r="CA234" s="58"/>
      <c r="CB234" s="58"/>
      <c r="CC234" s="58"/>
      <c r="CD234" s="56"/>
      <c r="CE234" s="56"/>
      <c r="CF234" s="58"/>
      <c r="CG234" s="56"/>
      <c r="CH234" s="58"/>
      <c r="CI234" s="58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</row>
    <row r="235" ht="15.0" customHeight="1">
      <c r="A235" s="139" t="s">
        <v>1874</v>
      </c>
      <c r="B235" s="140" t="s">
        <v>1875</v>
      </c>
      <c r="C235" s="72" t="s">
        <v>1876</v>
      </c>
      <c r="D235" s="74" t="s">
        <v>1877</v>
      </c>
      <c r="E235" s="69" t="s">
        <v>1878</v>
      </c>
      <c r="F235" s="71" t="s">
        <v>1879</v>
      </c>
      <c r="G235" s="73">
        <v>1980.0</v>
      </c>
      <c r="H235" s="75" t="s">
        <v>1880</v>
      </c>
      <c r="I235" s="73" t="s">
        <v>182</v>
      </c>
      <c r="J235" s="87">
        <f t="shared" si="48"/>
        <v>0.2431857006</v>
      </c>
      <c r="K235" s="89">
        <f t="shared" si="49"/>
        <v>0.6665075617</v>
      </c>
      <c r="L235" s="42" t="str">
        <f t="shared" si="31"/>
        <v>R+</v>
      </c>
      <c r="M235" s="91">
        <f t="shared" si="32"/>
        <v>16.98723344</v>
      </c>
      <c r="N235" s="87">
        <f t="shared" si="6"/>
        <v>0.3268498632</v>
      </c>
      <c r="O235" s="89">
        <f t="shared" si="7"/>
        <v>0.6731501368</v>
      </c>
      <c r="P235" s="44" t="str">
        <f t="shared" si="33"/>
        <v>R+</v>
      </c>
      <c r="Q235" s="91">
        <f t="shared" si="34"/>
        <v>19.279533</v>
      </c>
      <c r="R235" s="87">
        <f t="shared" si="8"/>
        <v>0.389934104</v>
      </c>
      <c r="S235" s="89">
        <f t="shared" si="9"/>
        <v>0.610065896</v>
      </c>
      <c r="T235" s="44" t="str">
        <f t="shared" si="35"/>
        <v>R+</v>
      </c>
      <c r="U235" s="91">
        <f t="shared" si="36"/>
        <v>14.69493389</v>
      </c>
      <c r="V235" s="87">
        <f t="shared" si="50"/>
        <v>0.2673271428</v>
      </c>
      <c r="W235" s="124">
        <f t="shared" si="51"/>
        <v>0.7326728572</v>
      </c>
      <c r="X235" s="87">
        <f t="shared" si="12"/>
        <v>0.2544697383</v>
      </c>
      <c r="Y235" s="124">
        <f t="shared" si="13"/>
        <v>0.7455302617</v>
      </c>
      <c r="Z235" s="87">
        <f t="shared" si="14"/>
        <v>0.9256627723</v>
      </c>
      <c r="AA235" s="89">
        <f t="shared" si="15"/>
        <v>0.04110836137</v>
      </c>
      <c r="AB235" s="89">
        <f t="shared" si="16"/>
        <v>0.01268950988</v>
      </c>
      <c r="AC235" s="89">
        <f t="shared" si="17"/>
        <v>0.006243601616</v>
      </c>
      <c r="AD235" s="89">
        <f t="shared" si="18"/>
        <v>0.004229255285</v>
      </c>
      <c r="AE235" s="89">
        <f t="shared" si="19"/>
        <v>0.01006649959</v>
      </c>
      <c r="AF235" s="87"/>
      <c r="AG235" s="124"/>
      <c r="AH235" s="21">
        <v>232.0</v>
      </c>
      <c r="AI235" s="128">
        <f t="shared" si="20"/>
        <v>159224</v>
      </c>
      <c r="AJ235" s="182">
        <v>38721.0</v>
      </c>
      <c r="AK235" s="182">
        <v>106124.0</v>
      </c>
      <c r="AL235" s="183">
        <v>14379.0</v>
      </c>
      <c r="AM235" s="128">
        <v>73755.0</v>
      </c>
      <c r="AN235" s="138">
        <v>216083.0</v>
      </c>
      <c r="AO235" s="128"/>
      <c r="AP235" s="138"/>
      <c r="AQ235" s="109">
        <f t="shared" si="21"/>
        <v>-16.98723344</v>
      </c>
      <c r="AR235" s="198">
        <v>305437.0</v>
      </c>
      <c r="AS235" s="182">
        <v>97700.0</v>
      </c>
      <c r="AT235" s="182">
        <v>201214.0</v>
      </c>
      <c r="AU235" s="132">
        <f t="shared" si="37"/>
        <v>-19.279533</v>
      </c>
      <c r="AV235" s="128">
        <v>123319.0</v>
      </c>
      <c r="AW235" s="130">
        <v>192937.0</v>
      </c>
      <c r="AX235" s="132">
        <f t="shared" si="38"/>
        <v>-14.69493389</v>
      </c>
      <c r="AY235" s="42">
        <v>748370.0</v>
      </c>
      <c r="AZ235" s="44">
        <v>684877.0</v>
      </c>
      <c r="BA235" s="44">
        <v>33438.0</v>
      </c>
      <c r="BB235" s="44">
        <v>12063.0</v>
      </c>
      <c r="BC235" s="44">
        <v>4481.0</v>
      </c>
      <c r="BD235" s="44">
        <v>3047.0</v>
      </c>
      <c r="BE235" s="71">
        <v>10464.0</v>
      </c>
      <c r="BF235" s="42">
        <v>573387.0</v>
      </c>
      <c r="BG235" s="44">
        <v>530763.0</v>
      </c>
      <c r="BH235" s="44">
        <v>23571.0</v>
      </c>
      <c r="BI235" s="44">
        <v>7276.0</v>
      </c>
      <c r="BJ235" s="44">
        <v>3580.0</v>
      </c>
      <c r="BK235" s="44">
        <v>2425.0</v>
      </c>
      <c r="BL235" s="71">
        <v>5772.0</v>
      </c>
      <c r="BM235" s="186"/>
      <c r="BN235" s="186"/>
      <c r="BO235" s="44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6"/>
      <c r="CE235" s="56"/>
      <c r="CF235" s="58"/>
      <c r="CG235" s="56"/>
      <c r="CH235" s="58"/>
      <c r="CI235" s="58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</row>
    <row r="236" ht="15.0" customHeight="1">
      <c r="A236" s="176" t="s">
        <v>1881</v>
      </c>
      <c r="B236" s="178" t="s">
        <v>1882</v>
      </c>
      <c r="C236" s="72" t="s">
        <v>1883</v>
      </c>
      <c r="D236" s="74" t="s">
        <v>1884</v>
      </c>
      <c r="E236" s="69" t="s">
        <v>1885</v>
      </c>
      <c r="F236" s="71" t="s">
        <v>1886</v>
      </c>
      <c r="G236" s="73">
        <v>1961.0</v>
      </c>
      <c r="H236" s="75" t="s">
        <v>552</v>
      </c>
      <c r="I236" s="73">
        <v>2014.0</v>
      </c>
      <c r="J236" s="87">
        <f t="shared" si="48"/>
        <v>0.4040895416</v>
      </c>
      <c r="K236" s="89">
        <f t="shared" si="49"/>
        <v>0.554052989</v>
      </c>
      <c r="L236" s="42" t="str">
        <f t="shared" si="31"/>
        <v>R+</v>
      </c>
      <c r="M236" s="91">
        <f t="shared" si="32"/>
        <v>6.928249378</v>
      </c>
      <c r="N236" s="87">
        <f t="shared" si="6"/>
        <v>0.4296576814</v>
      </c>
      <c r="O236" s="89">
        <f t="shared" si="7"/>
        <v>0.5703423186</v>
      </c>
      <c r="P236" s="44" t="str">
        <f t="shared" si="33"/>
        <v>R+</v>
      </c>
      <c r="Q236" s="91">
        <f t="shared" si="34"/>
        <v>8.998751181</v>
      </c>
      <c r="R236" s="87">
        <f t="shared" si="8"/>
        <v>0.4883059672</v>
      </c>
      <c r="S236" s="89">
        <f t="shared" si="9"/>
        <v>0.5116940328</v>
      </c>
      <c r="T236" s="44" t="str">
        <f t="shared" si="35"/>
        <v>R+</v>
      </c>
      <c r="U236" s="91">
        <f t="shared" si="36"/>
        <v>4.857747574</v>
      </c>
      <c r="V236" s="87">
        <f t="shared" si="50"/>
        <v>0.4217426204</v>
      </c>
      <c r="W236" s="124">
        <f t="shared" si="51"/>
        <v>0.5782573796</v>
      </c>
      <c r="X236" s="87">
        <f t="shared" si="12"/>
        <v>0.4451257257</v>
      </c>
      <c r="Y236" s="124">
        <f t="shared" si="13"/>
        <v>0.5548742743</v>
      </c>
      <c r="Z236" s="87">
        <f t="shared" si="14"/>
        <v>0.8998971081</v>
      </c>
      <c r="AA236" s="89">
        <f t="shared" si="15"/>
        <v>0.003417109311</v>
      </c>
      <c r="AB236" s="89">
        <f t="shared" si="16"/>
        <v>0.02274590913</v>
      </c>
      <c r="AC236" s="89">
        <f t="shared" si="17"/>
        <v>0.006923008623</v>
      </c>
      <c r="AD236" s="89">
        <f t="shared" si="18"/>
        <v>0.05085708466</v>
      </c>
      <c r="AE236" s="89">
        <f t="shared" si="19"/>
        <v>0.01615978022</v>
      </c>
      <c r="AF236" s="87"/>
      <c r="AG236" s="124"/>
      <c r="AH236" s="21">
        <v>233.0</v>
      </c>
      <c r="AI236" s="128">
        <f t="shared" si="20"/>
        <v>367963</v>
      </c>
      <c r="AJ236" s="182">
        <v>148690.0</v>
      </c>
      <c r="AK236" s="182">
        <v>203871.0</v>
      </c>
      <c r="AL236" s="183">
        <v>15402.0</v>
      </c>
      <c r="AM236" s="42">
        <v>204939.0</v>
      </c>
      <c r="AN236" s="71">
        <v>255468.0</v>
      </c>
      <c r="AO236" s="42"/>
      <c r="AP236" s="71"/>
      <c r="AQ236" s="109">
        <f t="shared" si="21"/>
        <v>-6.928249378</v>
      </c>
      <c r="AR236" s="198">
        <v>483932.0</v>
      </c>
      <c r="AS236" s="182">
        <v>201839.0</v>
      </c>
      <c r="AT236" s="182">
        <v>267928.0</v>
      </c>
      <c r="AU236" s="132">
        <f t="shared" si="37"/>
        <v>-8.998751181</v>
      </c>
      <c r="AV236" s="128">
        <v>231667.0</v>
      </c>
      <c r="AW236" s="130">
        <v>242763.0</v>
      </c>
      <c r="AX236" s="132">
        <f t="shared" si="38"/>
        <v>-4.857747574</v>
      </c>
      <c r="AY236" s="42">
        <v>989415.0</v>
      </c>
      <c r="AZ236" s="44">
        <v>868628.0</v>
      </c>
      <c r="BA236" s="44">
        <v>3743.0</v>
      </c>
      <c r="BB236" s="44">
        <v>28565.0</v>
      </c>
      <c r="BC236" s="44">
        <v>6747.0</v>
      </c>
      <c r="BD236" s="44">
        <v>59902.0</v>
      </c>
      <c r="BE236" s="71">
        <v>21830.0</v>
      </c>
      <c r="BF236" s="42">
        <v>765852.0</v>
      </c>
      <c r="BG236" s="44">
        <v>689188.0</v>
      </c>
      <c r="BH236" s="44">
        <v>2617.0</v>
      </c>
      <c r="BI236" s="44">
        <v>17420.0</v>
      </c>
      <c r="BJ236" s="44">
        <v>5302.0</v>
      </c>
      <c r="BK236" s="44">
        <v>38949.0</v>
      </c>
      <c r="BL236" s="71">
        <v>12376.0</v>
      </c>
      <c r="BM236" s="186"/>
      <c r="BN236" s="186"/>
      <c r="BO236" s="44"/>
      <c r="BP236" s="58"/>
      <c r="BQ236" s="58"/>
      <c r="BR236" s="58"/>
      <c r="BS236" s="58"/>
      <c r="BT236" s="58"/>
      <c r="BU236" s="58"/>
      <c r="BV236" s="58"/>
      <c r="BW236" s="58"/>
      <c r="BX236" s="58"/>
      <c r="BY236" s="58"/>
      <c r="BZ236" s="58"/>
      <c r="CA236" s="58"/>
      <c r="CB236" s="58"/>
      <c r="CC236" s="58"/>
      <c r="CD236" s="56"/>
      <c r="CE236" s="56"/>
      <c r="CF236" s="58"/>
      <c r="CG236" s="56"/>
      <c r="CH236" s="58"/>
      <c r="CI236" s="58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</row>
    <row r="237" ht="15.0" customHeight="1">
      <c r="A237" s="139" t="s">
        <v>1887</v>
      </c>
      <c r="B237" s="140" t="s">
        <v>1888</v>
      </c>
      <c r="C237" s="72" t="s">
        <v>76</v>
      </c>
      <c r="D237" s="74" t="s">
        <v>1889</v>
      </c>
      <c r="E237" s="69" t="s">
        <v>1890</v>
      </c>
      <c r="F237" s="71" t="s">
        <v>1891</v>
      </c>
      <c r="G237" s="73">
        <v>1960.0</v>
      </c>
      <c r="H237" s="75" t="s">
        <v>110</v>
      </c>
      <c r="I237" s="73">
        <v>2004.0</v>
      </c>
      <c r="J237" s="87">
        <f t="shared" si="48"/>
        <v>0.3118448315</v>
      </c>
      <c r="K237" s="89">
        <f t="shared" si="49"/>
        <v>0.6881551685</v>
      </c>
      <c r="L237" s="42" t="str">
        <f t="shared" si="31"/>
        <v>R+</v>
      </c>
      <c r="M237" s="91">
        <f t="shared" si="32"/>
        <v>9.639910997</v>
      </c>
      <c r="N237" s="87">
        <f t="shared" si="6"/>
        <v>0.415176306</v>
      </c>
      <c r="O237" s="89">
        <f t="shared" si="7"/>
        <v>0.584823694</v>
      </c>
      <c r="P237" s="44" t="str">
        <f t="shared" si="33"/>
        <v>R+</v>
      </c>
      <c r="Q237" s="91">
        <f t="shared" si="34"/>
        <v>10.44688872</v>
      </c>
      <c r="R237" s="87">
        <f t="shared" si="8"/>
        <v>0.4485541102</v>
      </c>
      <c r="S237" s="89">
        <f t="shared" si="9"/>
        <v>0.5514458898</v>
      </c>
      <c r="T237" s="44" t="str">
        <f t="shared" si="35"/>
        <v>R+</v>
      </c>
      <c r="U237" s="91">
        <f t="shared" si="36"/>
        <v>8.832933273</v>
      </c>
      <c r="V237" s="87">
        <f t="shared" si="50"/>
        <v>0.3118448315</v>
      </c>
      <c r="W237" s="124">
        <f t="shared" si="51"/>
        <v>0.6881551685</v>
      </c>
      <c r="X237" s="87">
        <f t="shared" si="12"/>
        <v>0.3170932662</v>
      </c>
      <c r="Y237" s="124">
        <f t="shared" si="13"/>
        <v>0.6829067338</v>
      </c>
      <c r="Z237" s="87">
        <f t="shared" si="14"/>
        <v>0.8786707562</v>
      </c>
      <c r="AA237" s="89">
        <f t="shared" si="15"/>
        <v>0.02255807921</v>
      </c>
      <c r="AB237" s="89">
        <f t="shared" si="16"/>
        <v>0.05807593623</v>
      </c>
      <c r="AC237" s="89">
        <f t="shared" si="17"/>
        <v>0.02082938218</v>
      </c>
      <c r="AD237" s="89">
        <f t="shared" si="18"/>
        <v>0.009478404367</v>
      </c>
      <c r="AE237" s="89">
        <f t="shared" si="19"/>
        <v>0.01038744177</v>
      </c>
      <c r="AF237" s="87"/>
      <c r="AG237" s="124"/>
      <c r="AH237" s="21">
        <v>234.0</v>
      </c>
      <c r="AI237" s="128">
        <f t="shared" si="20"/>
        <v>179057</v>
      </c>
      <c r="AJ237" s="182">
        <v>55838.0</v>
      </c>
      <c r="AK237" s="182">
        <v>123219.0</v>
      </c>
      <c r="AL237" s="197">
        <v>0.0</v>
      </c>
      <c r="AM237" s="42">
        <v>81206.0</v>
      </c>
      <c r="AN237" s="71">
        <v>174889.0</v>
      </c>
      <c r="AO237" s="42"/>
      <c r="AP237" s="71"/>
      <c r="AQ237" s="109">
        <f t="shared" si="21"/>
        <v>-9.639910997</v>
      </c>
      <c r="AR237" s="198">
        <v>264718.0</v>
      </c>
      <c r="AS237" s="182">
        <v>107994.0</v>
      </c>
      <c r="AT237" s="182">
        <v>152122.0</v>
      </c>
      <c r="AU237" s="132">
        <f t="shared" si="37"/>
        <v>-10.44688872</v>
      </c>
      <c r="AV237" s="128">
        <v>117514.0</v>
      </c>
      <c r="AW237" s="130">
        <v>144470.0</v>
      </c>
      <c r="AX237" s="132">
        <f t="shared" si="38"/>
        <v>-8.832933273</v>
      </c>
      <c r="AY237" s="42">
        <v>608065.0</v>
      </c>
      <c r="AZ237" s="44">
        <v>516832.0</v>
      </c>
      <c r="BA237" s="44">
        <v>14907.0</v>
      </c>
      <c r="BB237" s="44">
        <v>45360.0</v>
      </c>
      <c r="BC237" s="44">
        <v>12787.0</v>
      </c>
      <c r="BD237" s="44">
        <v>6909.0</v>
      </c>
      <c r="BE237" s="71">
        <v>11270.0</v>
      </c>
      <c r="BF237" s="42">
        <v>458727.0</v>
      </c>
      <c r="BG237" s="44">
        <v>403070.0</v>
      </c>
      <c r="BH237" s="44">
        <v>10348.0</v>
      </c>
      <c r="BI237" s="44">
        <v>26641.0</v>
      </c>
      <c r="BJ237" s="44">
        <v>9555.0</v>
      </c>
      <c r="BK237" s="44">
        <v>4348.0</v>
      </c>
      <c r="BL237" s="71">
        <v>4765.0</v>
      </c>
      <c r="BM237" s="186"/>
      <c r="BN237" s="186"/>
      <c r="BO237" s="44"/>
      <c r="BP237" s="58"/>
      <c r="BQ237" s="58"/>
      <c r="BR237" s="58"/>
      <c r="BS237" s="58"/>
      <c r="BT237" s="58"/>
      <c r="BU237" s="58"/>
      <c r="BV237" s="58"/>
      <c r="BW237" s="58"/>
      <c r="BX237" s="58"/>
      <c r="BY237" s="58"/>
      <c r="BZ237" s="58"/>
      <c r="CA237" s="58"/>
      <c r="CB237" s="58"/>
      <c r="CC237" s="58"/>
      <c r="CD237" s="56"/>
      <c r="CE237" s="56"/>
      <c r="CF237" s="58"/>
      <c r="CG237" s="56"/>
      <c r="CH237" s="58"/>
      <c r="CI237" s="58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</row>
    <row r="238" ht="15.0" customHeight="1">
      <c r="A238" s="176" t="s">
        <v>1892</v>
      </c>
      <c r="B238" s="178" t="s">
        <v>1893</v>
      </c>
      <c r="C238" s="65" t="s">
        <v>892</v>
      </c>
      <c r="D238" s="67" t="s">
        <v>1894</v>
      </c>
      <c r="E238" s="69" t="s">
        <v>1895</v>
      </c>
      <c r="F238" s="71" t="s">
        <v>1896</v>
      </c>
      <c r="G238" s="73">
        <v>1949.0</v>
      </c>
      <c r="H238" s="75" t="s">
        <v>192</v>
      </c>
      <c r="I238" s="73">
        <v>2014.0</v>
      </c>
      <c r="J238" s="87">
        <f t="shared" si="48"/>
        <v>0.490336159</v>
      </c>
      <c r="K238" s="89">
        <f t="shared" si="49"/>
        <v>0.4569248758</v>
      </c>
      <c r="L238" s="42" t="str">
        <f t="shared" si="31"/>
        <v>R+</v>
      </c>
      <c r="M238" s="91">
        <f t="shared" si="32"/>
        <v>4.327629627</v>
      </c>
      <c r="N238" s="87">
        <f t="shared" si="6"/>
        <v>0.4640309529</v>
      </c>
      <c r="O238" s="89">
        <f t="shared" si="7"/>
        <v>0.5359690471</v>
      </c>
      <c r="P238" s="44" t="str">
        <f t="shared" si="33"/>
        <v>R+</v>
      </c>
      <c r="Q238" s="91">
        <f t="shared" si="34"/>
        <v>5.561424028</v>
      </c>
      <c r="R238" s="87">
        <f t="shared" si="8"/>
        <v>0.5059450906</v>
      </c>
      <c r="S238" s="89">
        <f t="shared" si="9"/>
        <v>0.4940549094</v>
      </c>
      <c r="T238" s="44" t="str">
        <f t="shared" si="35"/>
        <v>R+</v>
      </c>
      <c r="U238" s="91">
        <f t="shared" si="36"/>
        <v>3.093835226</v>
      </c>
      <c r="V238" s="87">
        <f t="shared" si="50"/>
        <v>0.5176357319</v>
      </c>
      <c r="W238" s="124">
        <f t="shared" si="51"/>
        <v>0.4823642681</v>
      </c>
      <c r="X238" s="87">
        <f t="shared" si="12"/>
        <v>0.4920430287</v>
      </c>
      <c r="Y238" s="124">
        <f t="shared" si="13"/>
        <v>0.5079569713</v>
      </c>
      <c r="Z238" s="87">
        <f t="shared" si="14"/>
        <v>0.7834404163</v>
      </c>
      <c r="AA238" s="89">
        <f t="shared" si="15"/>
        <v>0.09240296001</v>
      </c>
      <c r="AB238" s="89">
        <f t="shared" si="16"/>
        <v>0.08187878639</v>
      </c>
      <c r="AC238" s="89">
        <f t="shared" si="17"/>
        <v>0.02529066712</v>
      </c>
      <c r="AD238" s="89">
        <f t="shared" si="18"/>
        <v>0.004345191106</v>
      </c>
      <c r="AE238" s="89">
        <f t="shared" si="19"/>
        <v>0.01264197906</v>
      </c>
      <c r="AF238" s="87"/>
      <c r="AG238" s="124"/>
      <c r="AH238" s="21">
        <v>235.0</v>
      </c>
      <c r="AI238" s="128">
        <f t="shared" si="20"/>
        <v>171050</v>
      </c>
      <c r="AJ238" s="182">
        <v>83872.0</v>
      </c>
      <c r="AK238" s="182">
        <v>78157.0</v>
      </c>
      <c r="AL238" s="183">
        <v>9021.0</v>
      </c>
      <c r="AM238" s="42">
        <v>129767.0</v>
      </c>
      <c r="AN238" s="71">
        <v>133964.0</v>
      </c>
      <c r="AO238" s="42"/>
      <c r="AP238" s="71"/>
      <c r="AQ238" s="109">
        <f t="shared" si="21"/>
        <v>-4.327629627</v>
      </c>
      <c r="AR238" s="198">
        <v>266720.0</v>
      </c>
      <c r="AS238" s="182">
        <v>121971.0</v>
      </c>
      <c r="AT238" s="182">
        <v>140880.0</v>
      </c>
      <c r="AU238" s="132">
        <f t="shared" si="37"/>
        <v>-5.561424028</v>
      </c>
      <c r="AV238" s="128">
        <v>133016.0</v>
      </c>
      <c r="AW238" s="130">
        <v>129890.0</v>
      </c>
      <c r="AX238" s="132">
        <f t="shared" si="38"/>
        <v>-3.093835226</v>
      </c>
      <c r="AY238" s="42">
        <v>609223.0</v>
      </c>
      <c r="AZ238" s="44">
        <v>454079.0</v>
      </c>
      <c r="BA238" s="44">
        <v>61305.0</v>
      </c>
      <c r="BB238" s="44">
        <v>61976.0</v>
      </c>
      <c r="BC238" s="44">
        <v>15680.0</v>
      </c>
      <c r="BD238" s="44">
        <v>2755.0</v>
      </c>
      <c r="BE238" s="71">
        <v>13428.0</v>
      </c>
      <c r="BF238" s="42">
        <v>447161.0</v>
      </c>
      <c r="BG238" s="44">
        <v>350324.0</v>
      </c>
      <c r="BH238" s="44">
        <v>41319.0</v>
      </c>
      <c r="BI238" s="44">
        <v>36613.0</v>
      </c>
      <c r="BJ238" s="44">
        <v>11309.0</v>
      </c>
      <c r="BK238" s="44">
        <v>1943.0</v>
      </c>
      <c r="BL238" s="71">
        <v>5653.0</v>
      </c>
      <c r="BM238" s="186"/>
      <c r="BN238" s="186"/>
      <c r="BO238" s="44"/>
      <c r="BP238" s="58"/>
      <c r="BQ238" s="58"/>
      <c r="BR238" s="58"/>
      <c r="BS238" s="58"/>
      <c r="BT238" s="58"/>
      <c r="BU238" s="58"/>
      <c r="BV238" s="58"/>
      <c r="BW238" s="58"/>
      <c r="BX238" s="58"/>
      <c r="BY238" s="58"/>
      <c r="BZ238" s="58"/>
      <c r="CA238" s="58"/>
      <c r="CB238" s="58"/>
      <c r="CC238" s="58"/>
      <c r="CD238" s="56"/>
      <c r="CE238" s="56"/>
      <c r="CF238" s="58"/>
      <c r="CG238" s="56"/>
      <c r="CH238" s="58"/>
      <c r="CI238" s="58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</row>
    <row r="239" ht="15.0" customHeight="1">
      <c r="A239" s="139" t="s">
        <v>1897</v>
      </c>
      <c r="B239" s="140" t="s">
        <v>1898</v>
      </c>
      <c r="C239" s="72" t="s">
        <v>1899</v>
      </c>
      <c r="D239" s="74" t="s">
        <v>1877</v>
      </c>
      <c r="E239" s="69" t="s">
        <v>1900</v>
      </c>
      <c r="F239" s="71" t="s">
        <v>1901</v>
      </c>
      <c r="G239" s="73">
        <v>1970.0</v>
      </c>
      <c r="H239" s="75" t="s">
        <v>78</v>
      </c>
      <c r="I239" s="73">
        <v>2006.0</v>
      </c>
      <c r="J239" s="87">
        <f t="shared" si="48"/>
        <v>0.24612357</v>
      </c>
      <c r="K239" s="89">
        <f t="shared" si="49"/>
        <v>0.75387643</v>
      </c>
      <c r="L239" s="42" t="str">
        <f t="shared" si="31"/>
        <v>R+</v>
      </c>
      <c r="M239" s="91">
        <f t="shared" si="32"/>
        <v>22.80510247</v>
      </c>
      <c r="N239" s="87">
        <f t="shared" si="6"/>
        <v>0.2837224307</v>
      </c>
      <c r="O239" s="89">
        <f t="shared" si="7"/>
        <v>0.7162775693</v>
      </c>
      <c r="P239" s="44" t="str">
        <f t="shared" si="33"/>
        <v>R+</v>
      </c>
      <c r="Q239" s="91">
        <f t="shared" si="34"/>
        <v>23.59227624</v>
      </c>
      <c r="R239" s="87">
        <f t="shared" si="8"/>
        <v>0.316704156</v>
      </c>
      <c r="S239" s="89">
        <f t="shared" si="9"/>
        <v>0.683295844</v>
      </c>
      <c r="T239" s="44" t="str">
        <f t="shared" si="35"/>
        <v>R+</v>
      </c>
      <c r="U239" s="91">
        <f t="shared" si="36"/>
        <v>22.01792869</v>
      </c>
      <c r="V239" s="87">
        <f t="shared" si="50"/>
        <v>0.24612357</v>
      </c>
      <c r="W239" s="124">
        <f t="shared" si="51"/>
        <v>0.75387643</v>
      </c>
      <c r="X239" s="87">
        <f t="shared" si="12"/>
        <v>0.2582858771</v>
      </c>
      <c r="Y239" s="124">
        <f t="shared" si="13"/>
        <v>0.7417141229</v>
      </c>
      <c r="Z239" s="87">
        <f t="shared" si="14"/>
        <v>0.8966463732</v>
      </c>
      <c r="AA239" s="89">
        <f t="shared" si="15"/>
        <v>0.007185104243</v>
      </c>
      <c r="AB239" s="89">
        <f t="shared" si="16"/>
        <v>0.07581217262</v>
      </c>
      <c r="AC239" s="89">
        <f t="shared" si="17"/>
        <v>0.007022496271</v>
      </c>
      <c r="AD239" s="89">
        <f t="shared" si="18"/>
        <v>0.007254483644</v>
      </c>
      <c r="AE239" s="89">
        <f t="shared" si="19"/>
        <v>0.006079370035</v>
      </c>
      <c r="AF239" s="87"/>
      <c r="AG239" s="124"/>
      <c r="AH239" s="21">
        <v>236.0</v>
      </c>
      <c r="AI239" s="128">
        <f t="shared" si="20"/>
        <v>184964</v>
      </c>
      <c r="AJ239" s="182">
        <v>45524.0</v>
      </c>
      <c r="AK239" s="182">
        <v>139440.0</v>
      </c>
      <c r="AL239" s="197">
        <v>0.0</v>
      </c>
      <c r="AM239" s="42">
        <v>65266.0</v>
      </c>
      <c r="AN239" s="71">
        <v>187423.0</v>
      </c>
      <c r="AO239" s="42"/>
      <c r="AP239" s="71"/>
      <c r="AQ239" s="109">
        <f t="shared" si="21"/>
        <v>-22.80510247</v>
      </c>
      <c r="AR239" s="198">
        <v>259224.0</v>
      </c>
      <c r="AS239" s="182">
        <v>72116.0</v>
      </c>
      <c r="AT239" s="182">
        <v>182062.0</v>
      </c>
      <c r="AU239" s="132">
        <f t="shared" si="37"/>
        <v>-23.59227624</v>
      </c>
      <c r="AV239" s="128">
        <v>82789.0</v>
      </c>
      <c r="AW239" s="130">
        <v>178619.0</v>
      </c>
      <c r="AX239" s="132">
        <f t="shared" si="38"/>
        <v>-22.01792869</v>
      </c>
      <c r="AY239" s="42">
        <v>609053.0</v>
      </c>
      <c r="AZ239" s="44">
        <v>528842.0</v>
      </c>
      <c r="BA239" s="44">
        <v>4747.0</v>
      </c>
      <c r="BB239" s="44">
        <v>60069.0</v>
      </c>
      <c r="BC239" s="44">
        <v>4418.0</v>
      </c>
      <c r="BD239" s="44">
        <v>5133.0</v>
      </c>
      <c r="BE239" s="71">
        <v>5844.0</v>
      </c>
      <c r="BF239" s="42">
        <v>461232.0</v>
      </c>
      <c r="BG239" s="44">
        <v>413562.0</v>
      </c>
      <c r="BH239" s="44">
        <v>3314.0</v>
      </c>
      <c r="BI239" s="44">
        <v>34967.0</v>
      </c>
      <c r="BJ239" s="44">
        <v>3239.0</v>
      </c>
      <c r="BK239" s="44">
        <v>3346.0</v>
      </c>
      <c r="BL239" s="71">
        <v>2804.0</v>
      </c>
      <c r="BM239" s="186"/>
      <c r="BN239" s="186"/>
      <c r="BO239" s="44"/>
      <c r="BP239" s="58"/>
      <c r="BQ239" s="58"/>
      <c r="BR239" s="58"/>
      <c r="BS239" s="58"/>
      <c r="BT239" s="58"/>
      <c r="BU239" s="58"/>
      <c r="BV239" s="58"/>
      <c r="BW239" s="58"/>
      <c r="BX239" s="58"/>
      <c r="BY239" s="58"/>
      <c r="BZ239" s="58"/>
      <c r="CA239" s="58"/>
      <c r="CB239" s="58"/>
      <c r="CC239" s="58"/>
      <c r="CD239" s="56"/>
      <c r="CE239" s="56"/>
      <c r="CF239" s="58"/>
      <c r="CG239" s="56"/>
      <c r="CH239" s="58"/>
      <c r="CI239" s="58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</row>
    <row r="240" ht="15.0" customHeight="1">
      <c r="A240" s="176" t="s">
        <v>1902</v>
      </c>
      <c r="B240" s="178" t="s">
        <v>1903</v>
      </c>
      <c r="C240" s="65" t="s">
        <v>1904</v>
      </c>
      <c r="D240" s="67" t="s">
        <v>1905</v>
      </c>
      <c r="E240" s="69" t="s">
        <v>1906</v>
      </c>
      <c r="F240" s="71" t="s">
        <v>1907</v>
      </c>
      <c r="G240" s="73">
        <v>1950.0</v>
      </c>
      <c r="H240" s="75" t="s">
        <v>1009</v>
      </c>
      <c r="I240" s="118" t="s">
        <v>346</v>
      </c>
      <c r="J240" s="87">
        <f t="shared" si="48"/>
        <v>0.5684130562</v>
      </c>
      <c r="K240" s="89">
        <f t="shared" si="49"/>
        <v>0.3787469333</v>
      </c>
      <c r="L240" s="42" t="str">
        <f t="shared" si="31"/>
        <v>D+</v>
      </c>
      <c r="M240" s="180">
        <f t="shared" si="32"/>
        <v>13.71116946</v>
      </c>
      <c r="N240" s="87">
        <f t="shared" si="6"/>
        <v>0.6695268941</v>
      </c>
      <c r="O240" s="89">
        <f t="shared" si="7"/>
        <v>0.3304731059</v>
      </c>
      <c r="P240" s="44" t="str">
        <f t="shared" si="33"/>
        <v>D+</v>
      </c>
      <c r="Q240" s="180">
        <f t="shared" si="34"/>
        <v>14.98817009</v>
      </c>
      <c r="R240" s="87">
        <f t="shared" si="8"/>
        <v>0.6612251311</v>
      </c>
      <c r="S240" s="89">
        <f t="shared" si="9"/>
        <v>0.3387748689</v>
      </c>
      <c r="T240" s="44" t="str">
        <f t="shared" si="35"/>
        <v>D+</v>
      </c>
      <c r="U240" s="180">
        <f t="shared" si="36"/>
        <v>12.43416882</v>
      </c>
      <c r="V240" s="87">
        <f t="shared" si="50"/>
        <v>0.6001235931</v>
      </c>
      <c r="W240" s="124">
        <f t="shared" si="51"/>
        <v>0.3998764069</v>
      </c>
      <c r="X240" s="87">
        <f t="shared" si="12"/>
        <v>0.6684752006</v>
      </c>
      <c r="Y240" s="124">
        <f t="shared" si="13"/>
        <v>0.3315247994</v>
      </c>
      <c r="Z240" s="87">
        <f t="shared" si="14"/>
        <v>0.4233554717</v>
      </c>
      <c r="AA240" s="89">
        <f t="shared" si="15"/>
        <v>0.09465988445</v>
      </c>
      <c r="AB240" s="89">
        <f t="shared" si="16"/>
        <v>0.3649834796</v>
      </c>
      <c r="AC240" s="89">
        <f t="shared" si="17"/>
        <v>0.09045666125</v>
      </c>
      <c r="AD240" s="89">
        <f t="shared" si="18"/>
        <v>0.004982615814</v>
      </c>
      <c r="AE240" s="89">
        <f t="shared" si="19"/>
        <v>0.02156188711</v>
      </c>
      <c r="AF240" s="87"/>
      <c r="AG240" s="124"/>
      <c r="AH240" s="21">
        <v>237.0</v>
      </c>
      <c r="AI240" s="128">
        <f t="shared" si="20"/>
        <v>80299</v>
      </c>
      <c r="AJ240" s="182">
        <v>45643.0</v>
      </c>
      <c r="AK240" s="182">
        <v>30413.0</v>
      </c>
      <c r="AL240" s="183">
        <v>4243.0</v>
      </c>
      <c r="AM240" s="128">
        <v>113967.0</v>
      </c>
      <c r="AN240" s="138">
        <v>56521.0</v>
      </c>
      <c r="AO240" s="128"/>
      <c r="AP240" s="138"/>
      <c r="AQ240" s="109">
        <f t="shared" si="21"/>
        <v>13.71116946</v>
      </c>
      <c r="AR240" s="198">
        <v>187686.0</v>
      </c>
      <c r="AS240" s="182">
        <v>123205.0</v>
      </c>
      <c r="AT240" s="182">
        <v>60813.0</v>
      </c>
      <c r="AU240" s="132">
        <f t="shared" si="37"/>
        <v>14.98817009</v>
      </c>
      <c r="AV240" s="128">
        <v>122041.0</v>
      </c>
      <c r="AW240" s="130">
        <v>62527.0</v>
      </c>
      <c r="AX240" s="132">
        <f t="shared" si="38"/>
        <v>12.43416882</v>
      </c>
      <c r="AY240" s="42">
        <v>674442.0</v>
      </c>
      <c r="AZ240" s="44">
        <v>246051.0</v>
      </c>
      <c r="BA240" s="44">
        <v>63635.0</v>
      </c>
      <c r="BB240" s="44">
        <v>287756.0</v>
      </c>
      <c r="BC240" s="44">
        <v>55478.0</v>
      </c>
      <c r="BD240" s="44">
        <v>3099.0</v>
      </c>
      <c r="BE240" s="71">
        <v>18423.0</v>
      </c>
      <c r="BF240" s="42">
        <v>509371.0</v>
      </c>
      <c r="BG240" s="44">
        <v>215645.0</v>
      </c>
      <c r="BH240" s="44">
        <v>48217.0</v>
      </c>
      <c r="BI240" s="44">
        <v>185912.0</v>
      </c>
      <c r="BJ240" s="44">
        <v>46076.0</v>
      </c>
      <c r="BK240" s="44">
        <v>2538.0</v>
      </c>
      <c r="BL240" s="71">
        <v>10983.0</v>
      </c>
      <c r="BM240" s="186"/>
      <c r="BN240" s="186"/>
      <c r="BO240" s="44"/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6"/>
      <c r="CE240" s="56"/>
      <c r="CF240" s="58"/>
      <c r="CG240" s="56"/>
      <c r="CH240" s="58"/>
      <c r="CI240" s="58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</row>
    <row r="241" ht="15.0" customHeight="1">
      <c r="A241" s="139" t="s">
        <v>1908</v>
      </c>
      <c r="B241" s="140" t="s">
        <v>1909</v>
      </c>
      <c r="C241" s="72" t="s">
        <v>64</v>
      </c>
      <c r="D241" s="74" t="s">
        <v>1910</v>
      </c>
      <c r="E241" s="69" t="s">
        <v>1911</v>
      </c>
      <c r="F241" s="71" t="s">
        <v>1912</v>
      </c>
      <c r="G241" s="73">
        <v>1958.0</v>
      </c>
      <c r="H241" s="75" t="s">
        <v>78</v>
      </c>
      <c r="I241" s="73" t="s">
        <v>563</v>
      </c>
      <c r="J241" s="87">
        <f t="shared" si="48"/>
        <v>0.2793405295</v>
      </c>
      <c r="K241" s="89">
        <f t="shared" si="49"/>
        <v>0.6573331185</v>
      </c>
      <c r="L241" s="42" t="str">
        <f t="shared" si="31"/>
        <v>R+</v>
      </c>
      <c r="M241" s="91">
        <f t="shared" si="32"/>
        <v>4.58001555</v>
      </c>
      <c r="N241" s="87">
        <f t="shared" si="6"/>
        <v>0.4587676866</v>
      </c>
      <c r="O241" s="89">
        <f t="shared" si="7"/>
        <v>0.5412323134</v>
      </c>
      <c r="P241" s="44" t="str">
        <f t="shared" si="33"/>
        <v>R+</v>
      </c>
      <c r="Q241" s="91">
        <f t="shared" si="34"/>
        <v>6.087750661</v>
      </c>
      <c r="R241" s="87">
        <f t="shared" si="8"/>
        <v>0.5061606385</v>
      </c>
      <c r="S241" s="89">
        <f t="shared" si="9"/>
        <v>0.4938393615</v>
      </c>
      <c r="T241" s="44" t="str">
        <f t="shared" si="35"/>
        <v>R+</v>
      </c>
      <c r="U241" s="91">
        <f t="shared" si="36"/>
        <v>3.072280439</v>
      </c>
      <c r="V241" s="87">
        <f t="shared" si="50"/>
        <v>0.2982261005</v>
      </c>
      <c r="W241" s="124">
        <f t="shared" si="51"/>
        <v>0.7017738995</v>
      </c>
      <c r="X241" s="87">
        <f t="shared" si="12"/>
        <v>0.3860963093</v>
      </c>
      <c r="Y241" s="124">
        <f t="shared" si="13"/>
        <v>0.6139036907</v>
      </c>
      <c r="Z241" s="87">
        <f t="shared" si="14"/>
        <v>0.7375918466</v>
      </c>
      <c r="AA241" s="89">
        <f t="shared" si="15"/>
        <v>0.01732589177</v>
      </c>
      <c r="AB241" s="89">
        <f t="shared" si="16"/>
        <v>0.1659694249</v>
      </c>
      <c r="AC241" s="89">
        <f t="shared" si="17"/>
        <v>0.04320310604</v>
      </c>
      <c r="AD241" s="89">
        <f t="shared" si="18"/>
        <v>0.01820528998</v>
      </c>
      <c r="AE241" s="89">
        <f t="shared" si="19"/>
        <v>0.01770444067</v>
      </c>
      <c r="AF241" s="87"/>
      <c r="AG241" s="124"/>
      <c r="AH241" s="21">
        <v>238.0</v>
      </c>
      <c r="AI241" s="128">
        <f t="shared" si="20"/>
        <v>186210</v>
      </c>
      <c r="AJ241" s="182">
        <v>52016.0</v>
      </c>
      <c r="AK241" s="182">
        <v>122402.0</v>
      </c>
      <c r="AL241" s="183">
        <v>11792.0</v>
      </c>
      <c r="AM241" s="42">
        <v>102019.0</v>
      </c>
      <c r="AN241" s="71">
        <v>162213.0</v>
      </c>
      <c r="AO241" s="42"/>
      <c r="AP241" s="71"/>
      <c r="AQ241" s="109">
        <f t="shared" si="21"/>
        <v>-4.58001555</v>
      </c>
      <c r="AR241" s="198">
        <v>293476.0</v>
      </c>
      <c r="AS241" s="182">
        <v>131542.0</v>
      </c>
      <c r="AT241" s="182">
        <v>155187.0</v>
      </c>
      <c r="AU241" s="132">
        <f t="shared" si="37"/>
        <v>-6.087750661</v>
      </c>
      <c r="AV241" s="128">
        <v>141357.0</v>
      </c>
      <c r="AW241" s="130">
        <v>137916.0</v>
      </c>
      <c r="AX241" s="132">
        <f t="shared" si="38"/>
        <v>-3.072280439</v>
      </c>
      <c r="AY241" s="42">
        <v>675971.0</v>
      </c>
      <c r="AZ241" s="44">
        <v>469069.0</v>
      </c>
      <c r="BA241" s="44">
        <v>11684.0</v>
      </c>
      <c r="BB241" s="44">
        <v>138087.0</v>
      </c>
      <c r="BC241" s="44">
        <v>27912.0</v>
      </c>
      <c r="BD241" s="44">
        <v>12641.0</v>
      </c>
      <c r="BE241" s="71">
        <v>16578.0</v>
      </c>
      <c r="BF241" s="42">
        <v>515125.0</v>
      </c>
      <c r="BG241" s="44">
        <v>379952.0</v>
      </c>
      <c r="BH241" s="44">
        <v>8925.0</v>
      </c>
      <c r="BI241" s="44">
        <v>85495.0</v>
      </c>
      <c r="BJ241" s="44">
        <v>22255.0</v>
      </c>
      <c r="BK241" s="44">
        <v>9378.0</v>
      </c>
      <c r="BL241" s="71">
        <v>9120.0</v>
      </c>
      <c r="BM241" s="186"/>
      <c r="BN241" s="186"/>
      <c r="BO241" s="44"/>
      <c r="BP241" s="58"/>
      <c r="BQ241" s="58"/>
      <c r="BR241" s="58"/>
      <c r="BS241" s="58"/>
      <c r="BT241" s="58"/>
      <c r="BU241" s="58"/>
      <c r="BV241" s="58"/>
      <c r="BW241" s="58"/>
      <c r="BX241" s="58"/>
      <c r="BY241" s="58"/>
      <c r="BZ241" s="58"/>
      <c r="CA241" s="58"/>
      <c r="CB241" s="58"/>
      <c r="CC241" s="58"/>
      <c r="CD241" s="56"/>
      <c r="CE241" s="56"/>
      <c r="CF241" s="58"/>
      <c r="CG241" s="56"/>
      <c r="CH241" s="58"/>
      <c r="CI241" s="58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</row>
    <row r="242" ht="15.0" customHeight="1">
      <c r="A242" s="176" t="s">
        <v>1913</v>
      </c>
      <c r="B242" s="178" t="s">
        <v>1914</v>
      </c>
      <c r="C242" s="72" t="s">
        <v>332</v>
      </c>
      <c r="D242" s="74" t="s">
        <v>1915</v>
      </c>
      <c r="E242" s="69" t="s">
        <v>1916</v>
      </c>
      <c r="F242" s="71" t="s">
        <v>1917</v>
      </c>
      <c r="G242" s="73">
        <v>1961.0</v>
      </c>
      <c r="H242" s="75" t="s">
        <v>110</v>
      </c>
      <c r="I242" s="73">
        <v>2010.0</v>
      </c>
      <c r="J242" s="87">
        <f t="shared" si="48"/>
        <v>0.3612706648</v>
      </c>
      <c r="K242" s="89">
        <f t="shared" si="49"/>
        <v>0.6075254428</v>
      </c>
      <c r="L242" s="42" t="str">
        <f t="shared" si="31"/>
        <v>R+</v>
      </c>
      <c r="M242" s="91">
        <f t="shared" si="32"/>
        <v>0.3429280959</v>
      </c>
      <c r="N242" s="87">
        <f t="shared" si="6"/>
        <v>0.504059353</v>
      </c>
      <c r="O242" s="89">
        <f t="shared" si="7"/>
        <v>0.495940647</v>
      </c>
      <c r="P242" s="44" t="str">
        <f t="shared" si="33"/>
        <v>R+</v>
      </c>
      <c r="Q242" s="91">
        <f t="shared" si="34"/>
        <v>1.558584016</v>
      </c>
      <c r="R242" s="87">
        <f t="shared" si="8"/>
        <v>0.5456107211</v>
      </c>
      <c r="S242" s="89">
        <f t="shared" si="9"/>
        <v>0.4543892789</v>
      </c>
      <c r="T242" s="44" t="str">
        <f t="shared" si="35"/>
        <v>D+</v>
      </c>
      <c r="U242" s="180">
        <f t="shared" si="36"/>
        <v>0.8727278239</v>
      </c>
      <c r="V242" s="87">
        <f t="shared" si="50"/>
        <v>0.3729068087</v>
      </c>
      <c r="W242" s="124">
        <f t="shared" si="51"/>
        <v>0.6270931913</v>
      </c>
      <c r="X242" s="87">
        <f t="shared" si="12"/>
        <v>0.4598117819</v>
      </c>
      <c r="Y242" s="124">
        <f t="shared" si="13"/>
        <v>0.5401882181</v>
      </c>
      <c r="Z242" s="87">
        <f t="shared" si="14"/>
        <v>0.6437871478</v>
      </c>
      <c r="AA242" s="89">
        <f t="shared" si="15"/>
        <v>0.05905319388</v>
      </c>
      <c r="AB242" s="89">
        <f t="shared" si="16"/>
        <v>0.1351131709</v>
      </c>
      <c r="AC242" s="89">
        <f t="shared" si="17"/>
        <v>0.1307067025</v>
      </c>
      <c r="AD242" s="89">
        <f t="shared" si="18"/>
        <v>0.004159215537</v>
      </c>
      <c r="AE242" s="89">
        <f t="shared" si="19"/>
        <v>0.02718056937</v>
      </c>
      <c r="AF242" s="87"/>
      <c r="AG242" s="124"/>
      <c r="AH242" s="21">
        <v>239.0</v>
      </c>
      <c r="AI242" s="128">
        <f t="shared" si="20"/>
        <v>145719</v>
      </c>
      <c r="AJ242" s="182">
        <v>52644.0</v>
      </c>
      <c r="AK242" s="182">
        <v>88528.0</v>
      </c>
      <c r="AL242" s="183">
        <v>4547.0</v>
      </c>
      <c r="AM242" s="42">
        <v>116823.0</v>
      </c>
      <c r="AN242" s="71">
        <v>137244.0</v>
      </c>
      <c r="AO242" s="42"/>
      <c r="AP242" s="71"/>
      <c r="AQ242" s="109">
        <f t="shared" si="21"/>
        <v>-0.3429280959</v>
      </c>
      <c r="AR242" s="198">
        <v>283656.0</v>
      </c>
      <c r="AS242" s="182">
        <v>140501.0</v>
      </c>
      <c r="AT242" s="182">
        <v>138238.0</v>
      </c>
      <c r="AU242" s="132">
        <f t="shared" si="37"/>
        <v>-1.558584016</v>
      </c>
      <c r="AV242" s="128">
        <v>140378.0</v>
      </c>
      <c r="AW242" s="130">
        <v>116908.0</v>
      </c>
      <c r="AX242" s="132">
        <f t="shared" si="38"/>
        <v>0.8727278239</v>
      </c>
      <c r="AY242" s="42">
        <v>675469.0</v>
      </c>
      <c r="AZ242" s="44">
        <v>412783.0</v>
      </c>
      <c r="BA242" s="44">
        <v>41181.0</v>
      </c>
      <c r="BB242" s="44">
        <v>105955.0</v>
      </c>
      <c r="BC242" s="44">
        <v>86223.0</v>
      </c>
      <c r="BD242" s="44">
        <v>2751.0</v>
      </c>
      <c r="BE242" s="71">
        <v>26576.0</v>
      </c>
      <c r="BF242" s="42">
        <v>521733.0</v>
      </c>
      <c r="BG242" s="44">
        <v>335885.0</v>
      </c>
      <c r="BH242" s="44">
        <v>30810.0</v>
      </c>
      <c r="BI242" s="44">
        <v>70493.0</v>
      </c>
      <c r="BJ242" s="44">
        <v>68194.0</v>
      </c>
      <c r="BK242" s="44">
        <v>2170.0</v>
      </c>
      <c r="BL242" s="71">
        <v>14181.0</v>
      </c>
      <c r="BM242" s="186"/>
      <c r="BN242" s="186"/>
      <c r="BO242" s="44"/>
      <c r="BP242" s="58"/>
      <c r="BQ242" s="58"/>
      <c r="BR242" s="58"/>
      <c r="BS242" s="58"/>
      <c r="BT242" s="58"/>
      <c r="BU242" s="58"/>
      <c r="BV242" s="58"/>
      <c r="BW242" s="58"/>
      <c r="BX242" s="58"/>
      <c r="BY242" s="58"/>
      <c r="BZ242" s="58"/>
      <c r="CA242" s="58"/>
      <c r="CB242" s="58"/>
      <c r="CC242" s="58"/>
      <c r="CD242" s="56"/>
      <c r="CE242" s="56"/>
      <c r="CF242" s="58"/>
      <c r="CG242" s="56"/>
      <c r="CH242" s="58"/>
      <c r="CI242" s="58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</row>
    <row r="243" ht="15.0" customHeight="1">
      <c r="A243" s="139" t="s">
        <v>1918</v>
      </c>
      <c r="B243" s="140" t="s">
        <v>1919</v>
      </c>
      <c r="C243" s="72" t="s">
        <v>1920</v>
      </c>
      <c r="D243" s="74" t="s">
        <v>1921</v>
      </c>
      <c r="E243" s="69" t="s">
        <v>1922</v>
      </c>
      <c r="F243" s="71" t="s">
        <v>1923</v>
      </c>
      <c r="G243" s="73">
        <v>1957.0</v>
      </c>
      <c r="H243" s="75" t="s">
        <v>151</v>
      </c>
      <c r="I243" s="73">
        <v>2014.0</v>
      </c>
      <c r="J243" s="87">
        <f t="shared" si="48"/>
        <v>0.4575894052</v>
      </c>
      <c r="K243" s="89">
        <f t="shared" si="49"/>
        <v>0.4852845597</v>
      </c>
      <c r="L243" s="42" t="str">
        <f t="shared" si="31"/>
        <v>D+</v>
      </c>
      <c r="M243" s="180">
        <f t="shared" si="32"/>
        <v>3.726704065</v>
      </c>
      <c r="N243" s="87">
        <f t="shared" si="6"/>
        <v>0.5545804917</v>
      </c>
      <c r="O243" s="89">
        <f t="shared" si="7"/>
        <v>0.4454195083</v>
      </c>
      <c r="P243" s="44" t="str">
        <f t="shared" si="33"/>
        <v>D+</v>
      </c>
      <c r="Q243" s="180">
        <f t="shared" si="34"/>
        <v>3.493529849</v>
      </c>
      <c r="R243" s="87">
        <f t="shared" si="8"/>
        <v>0.5764822257</v>
      </c>
      <c r="S243" s="89">
        <f t="shared" si="9"/>
        <v>0.4235177743</v>
      </c>
      <c r="T243" s="44" t="str">
        <f t="shared" si="35"/>
        <v>D+</v>
      </c>
      <c r="U243" s="180">
        <f t="shared" si="36"/>
        <v>3.959878281</v>
      </c>
      <c r="V243" s="87">
        <f t="shared" si="50"/>
        <v>0.4853134377</v>
      </c>
      <c r="W243" s="124">
        <f t="shared" si="51"/>
        <v>0.5146865623</v>
      </c>
      <c r="X243" s="87">
        <f t="shared" si="12"/>
        <v>0.5433798396</v>
      </c>
      <c r="Y243" s="124">
        <f t="shared" si="13"/>
        <v>0.4566201604</v>
      </c>
      <c r="Z243" s="87">
        <f t="shared" si="14"/>
        <v>0.5473295266</v>
      </c>
      <c r="AA243" s="89">
        <f t="shared" si="15"/>
        <v>0.1319357304</v>
      </c>
      <c r="AB243" s="89">
        <f t="shared" si="16"/>
        <v>0.2301875687</v>
      </c>
      <c r="AC243" s="89">
        <f t="shared" si="17"/>
        <v>0.05994106034</v>
      </c>
      <c r="AD243" s="89">
        <f t="shared" si="18"/>
        <v>0.007706707758</v>
      </c>
      <c r="AE243" s="89">
        <f t="shared" si="19"/>
        <v>0.02289940611</v>
      </c>
      <c r="AF243" s="87"/>
      <c r="AG243" s="124"/>
      <c r="AH243" s="21">
        <v>240.0</v>
      </c>
      <c r="AI243" s="128">
        <f t="shared" si="20"/>
        <v>130781</v>
      </c>
      <c r="AJ243" s="182">
        <v>59844.0</v>
      </c>
      <c r="AK243" s="182">
        <v>63466.0</v>
      </c>
      <c r="AL243" s="183">
        <v>7471.0</v>
      </c>
      <c r="AM243" s="128">
        <v>120501.0</v>
      </c>
      <c r="AN243" s="138">
        <v>101261.0</v>
      </c>
      <c r="AO243" s="128"/>
      <c r="AP243" s="138"/>
      <c r="AQ243" s="109">
        <f t="shared" si="21"/>
        <v>3.726704065</v>
      </c>
      <c r="AR243" s="198">
        <v>250100.0</v>
      </c>
      <c r="AS243" s="182">
        <v>136124.0</v>
      </c>
      <c r="AT243" s="182">
        <v>109330.0</v>
      </c>
      <c r="AU243" s="132">
        <f t="shared" si="37"/>
        <v>3.493529849</v>
      </c>
      <c r="AV243" s="128">
        <v>129961.0</v>
      </c>
      <c r="AW243" s="130">
        <v>95477.0</v>
      </c>
      <c r="AX243" s="132">
        <f t="shared" si="38"/>
        <v>3.959878281</v>
      </c>
      <c r="AY243" s="42">
        <v>674669.0</v>
      </c>
      <c r="AZ243" s="44">
        <v>334178.0</v>
      </c>
      <c r="BA243" s="44">
        <v>91558.0</v>
      </c>
      <c r="BB243" s="44">
        <v>184703.0</v>
      </c>
      <c r="BC243" s="44">
        <v>36890.0</v>
      </c>
      <c r="BD243" s="44">
        <v>5045.0</v>
      </c>
      <c r="BE243" s="71">
        <v>22295.0</v>
      </c>
      <c r="BF243" s="42">
        <v>489314.0</v>
      </c>
      <c r="BG243" s="44">
        <v>267816.0</v>
      </c>
      <c r="BH243" s="44">
        <v>64558.0</v>
      </c>
      <c r="BI243" s="44">
        <v>112634.0</v>
      </c>
      <c r="BJ243" s="44">
        <v>29330.0</v>
      </c>
      <c r="BK243" s="44">
        <v>3771.0</v>
      </c>
      <c r="BL243" s="71">
        <v>11205.0</v>
      </c>
      <c r="BM243" s="186"/>
      <c r="BN243" s="186"/>
      <c r="BO243" s="44"/>
      <c r="BP243" s="58"/>
      <c r="BQ243" s="58"/>
      <c r="BR243" s="58"/>
      <c r="BS243" s="58"/>
      <c r="BT243" s="58"/>
      <c r="BU243" s="58"/>
      <c r="BV243" s="58"/>
      <c r="BW243" s="58"/>
      <c r="BX243" s="58"/>
      <c r="BY243" s="58"/>
      <c r="BZ243" s="58"/>
      <c r="CA243" s="58"/>
      <c r="CB243" s="58"/>
      <c r="CC243" s="58"/>
      <c r="CD243" s="56"/>
      <c r="CE243" s="56"/>
      <c r="CF243" s="58"/>
      <c r="CG243" s="56"/>
      <c r="CH243" s="58"/>
      <c r="CI243" s="58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</row>
    <row r="244" ht="15.0" customHeight="1">
      <c r="A244" s="176" t="s">
        <v>1924</v>
      </c>
      <c r="B244" s="178" t="s">
        <v>1925</v>
      </c>
      <c r="C244" s="72" t="s">
        <v>1926</v>
      </c>
      <c r="D244" s="74" t="s">
        <v>1927</v>
      </c>
      <c r="E244" s="69" t="s">
        <v>1928</v>
      </c>
      <c r="F244" s="71" t="s">
        <v>1929</v>
      </c>
      <c r="G244" s="73">
        <v>1970.0</v>
      </c>
      <c r="H244" s="75" t="s">
        <v>110</v>
      </c>
      <c r="I244" s="118" t="s">
        <v>1396</v>
      </c>
      <c r="J244" s="87">
        <f t="shared" si="48"/>
        <v>0.4810534902</v>
      </c>
      <c r="K244" s="89">
        <f t="shared" si="49"/>
        <v>0.5170555665</v>
      </c>
      <c r="L244" s="42" t="str">
        <f t="shared" si="31"/>
        <v>R+</v>
      </c>
      <c r="M244" s="91">
        <f t="shared" si="32"/>
        <v>0.8070613975</v>
      </c>
      <c r="N244" s="87">
        <f t="shared" si="6"/>
        <v>0.5081246969</v>
      </c>
      <c r="O244" s="89">
        <f t="shared" si="7"/>
        <v>0.4918753031</v>
      </c>
      <c r="P244" s="44" t="str">
        <f t="shared" si="33"/>
        <v>R+</v>
      </c>
      <c r="Q244" s="91">
        <f t="shared" si="34"/>
        <v>1.152049631</v>
      </c>
      <c r="R244" s="87">
        <f t="shared" si="8"/>
        <v>0.5322627113</v>
      </c>
      <c r="S244" s="89">
        <f t="shared" si="9"/>
        <v>0.4677372887</v>
      </c>
      <c r="T244" s="44" t="str">
        <f t="shared" si="35"/>
        <v>R+</v>
      </c>
      <c r="U244" s="91">
        <f t="shared" si="36"/>
        <v>0.4620731644</v>
      </c>
      <c r="V244" s="87">
        <f t="shared" si="50"/>
        <v>0.4819648584</v>
      </c>
      <c r="W244" s="124">
        <f t="shared" si="51"/>
        <v>0.5180351416</v>
      </c>
      <c r="X244" s="87">
        <f t="shared" si="12"/>
        <v>0.5196649198</v>
      </c>
      <c r="Y244" s="124">
        <f t="shared" si="13"/>
        <v>0.4803350802</v>
      </c>
      <c r="Z244" s="87">
        <f t="shared" si="14"/>
        <v>0.9366310654</v>
      </c>
      <c r="AA244" s="89">
        <f t="shared" si="15"/>
        <v>0.009980660648</v>
      </c>
      <c r="AB244" s="89">
        <f t="shared" si="16"/>
        <v>0.0221129457</v>
      </c>
      <c r="AC244" s="89">
        <f t="shared" si="17"/>
        <v>0.01925383143</v>
      </c>
      <c r="AD244" s="89">
        <f t="shared" si="18"/>
        <v>0.001780386593</v>
      </c>
      <c r="AE244" s="89">
        <f t="shared" si="19"/>
        <v>0.01024111021</v>
      </c>
      <c r="AF244" s="87"/>
      <c r="AG244" s="124"/>
      <c r="AH244" s="21">
        <v>241.0</v>
      </c>
      <c r="AI244" s="128">
        <f t="shared" si="20"/>
        <v>242736</v>
      </c>
      <c r="AJ244" s="182">
        <v>116769.0</v>
      </c>
      <c r="AK244" s="182">
        <v>125508.0</v>
      </c>
      <c r="AL244" s="197">
        <v>459.0</v>
      </c>
      <c r="AM244" s="42">
        <v>171650.0</v>
      </c>
      <c r="AN244" s="71">
        <v>158659.0</v>
      </c>
      <c r="AO244" s="42"/>
      <c r="AP244" s="71"/>
      <c r="AQ244" s="109">
        <f t="shared" si="21"/>
        <v>-0.8070613975</v>
      </c>
      <c r="AR244" s="198">
        <v>356812.0</v>
      </c>
      <c r="AS244" s="182">
        <v>179148.0</v>
      </c>
      <c r="AT244" s="182">
        <v>173419.0</v>
      </c>
      <c r="AU244" s="132">
        <f t="shared" si="37"/>
        <v>-1.152049631</v>
      </c>
      <c r="AV244" s="128">
        <v>186598.0</v>
      </c>
      <c r="AW244" s="130">
        <v>163977.0</v>
      </c>
      <c r="AX244" s="132">
        <f t="shared" si="38"/>
        <v>-0.4620731644</v>
      </c>
      <c r="AY244" s="42">
        <v>658233.0</v>
      </c>
      <c r="AZ244" s="44">
        <v>607603.0</v>
      </c>
      <c r="BA244" s="44">
        <v>7643.0</v>
      </c>
      <c r="BB244" s="44">
        <v>18305.0</v>
      </c>
      <c r="BC244" s="44">
        <v>13357.0</v>
      </c>
      <c r="BD244" s="44">
        <v>1176.0</v>
      </c>
      <c r="BE244" s="71">
        <v>10149.0</v>
      </c>
      <c r="BF244" s="42">
        <v>514495.0</v>
      </c>
      <c r="BG244" s="44">
        <v>481892.0</v>
      </c>
      <c r="BH244" s="44">
        <v>5135.0</v>
      </c>
      <c r="BI244" s="44">
        <v>11377.0</v>
      </c>
      <c r="BJ244" s="44">
        <v>9906.0</v>
      </c>
      <c r="BK244" s="44">
        <v>916.0</v>
      </c>
      <c r="BL244" s="71">
        <v>5269.0</v>
      </c>
      <c r="BM244" s="186"/>
      <c r="BN244" s="186"/>
      <c r="BO244" s="44"/>
      <c r="BP244" s="58"/>
      <c r="BQ244" s="58"/>
      <c r="BR244" s="58"/>
      <c r="BS244" s="58"/>
      <c r="BT244" s="58"/>
      <c r="BU244" s="58"/>
      <c r="BV244" s="58"/>
      <c r="BW244" s="58"/>
      <c r="BX244" s="58"/>
      <c r="BY244" s="58"/>
      <c r="BZ244" s="58"/>
      <c r="CA244" s="58"/>
      <c r="CB244" s="58"/>
      <c r="CC244" s="58"/>
      <c r="CD244" s="56"/>
      <c r="CE244" s="56"/>
      <c r="CF244" s="58"/>
      <c r="CG244" s="56"/>
      <c r="CH244" s="58"/>
      <c r="CI244" s="58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</row>
    <row r="245" ht="15.0" customHeight="1">
      <c r="A245" s="139" t="s">
        <v>1930</v>
      </c>
      <c r="B245" s="140" t="s">
        <v>1931</v>
      </c>
      <c r="C245" s="65" t="s">
        <v>1932</v>
      </c>
      <c r="D245" s="67" t="s">
        <v>1933</v>
      </c>
      <c r="E245" s="69" t="s">
        <v>1934</v>
      </c>
      <c r="F245" s="71" t="s">
        <v>1935</v>
      </c>
      <c r="G245" s="73">
        <v>1956.0</v>
      </c>
      <c r="H245" s="75" t="s">
        <v>181</v>
      </c>
      <c r="I245" s="73">
        <v>2012.0</v>
      </c>
      <c r="J245" s="87">
        <f t="shared" si="48"/>
        <v>0.5487278972</v>
      </c>
      <c r="K245" s="89">
        <f t="shared" si="49"/>
        <v>0.448698084</v>
      </c>
      <c r="L245" s="42" t="str">
        <f t="shared" si="31"/>
        <v>D+</v>
      </c>
      <c r="M245" s="180">
        <f t="shared" si="32"/>
        <v>2.872473735</v>
      </c>
      <c r="N245" s="87">
        <f t="shared" si="6"/>
        <v>0.5488798312</v>
      </c>
      <c r="O245" s="89">
        <f t="shared" si="7"/>
        <v>0.4511201688</v>
      </c>
      <c r="P245" s="44" t="str">
        <f t="shared" si="33"/>
        <v>D+</v>
      </c>
      <c r="Q245" s="180">
        <f t="shared" si="34"/>
        <v>2.923463802</v>
      </c>
      <c r="R245" s="87">
        <f t="shared" si="8"/>
        <v>0.5650982796</v>
      </c>
      <c r="S245" s="89">
        <f t="shared" si="9"/>
        <v>0.4349017204</v>
      </c>
      <c r="T245" s="44" t="str">
        <f t="shared" si="35"/>
        <v>D+</v>
      </c>
      <c r="U245" s="180">
        <f t="shared" si="36"/>
        <v>2.821483667</v>
      </c>
      <c r="V245" s="87">
        <f t="shared" si="50"/>
        <v>0.5501439782</v>
      </c>
      <c r="W245" s="124">
        <f t="shared" si="51"/>
        <v>0.4498560218</v>
      </c>
      <c r="X245" s="87">
        <f t="shared" si="12"/>
        <v>0.5252876631</v>
      </c>
      <c r="Y245" s="124">
        <f t="shared" si="13"/>
        <v>0.4747123369</v>
      </c>
      <c r="Z245" s="87">
        <f t="shared" si="14"/>
        <v>0.9345262957</v>
      </c>
      <c r="AA245" s="89">
        <f t="shared" si="15"/>
        <v>0.008355658477</v>
      </c>
      <c r="AB245" s="89">
        <f t="shared" si="16"/>
        <v>0.02245206813</v>
      </c>
      <c r="AC245" s="89">
        <f t="shared" si="17"/>
        <v>0.02171966096</v>
      </c>
      <c r="AD245" s="89">
        <f t="shared" si="18"/>
        <v>0.002346811309</v>
      </c>
      <c r="AE245" s="89">
        <f t="shared" si="19"/>
        <v>0.01059950538</v>
      </c>
      <c r="AF245" s="87"/>
      <c r="AG245" s="124"/>
      <c r="AH245" s="21">
        <v>242.0</v>
      </c>
      <c r="AI245" s="128">
        <f t="shared" si="20"/>
        <v>238149</v>
      </c>
      <c r="AJ245" s="182">
        <v>130679.0</v>
      </c>
      <c r="AK245" s="182">
        <v>106857.0</v>
      </c>
      <c r="AL245" s="197">
        <v>613.0</v>
      </c>
      <c r="AM245" s="42">
        <v>169275.0</v>
      </c>
      <c r="AN245" s="71">
        <v>152977.0</v>
      </c>
      <c r="AO245" s="42"/>
      <c r="AP245" s="71"/>
      <c r="AQ245" s="109">
        <f t="shared" si="21"/>
        <v>2.872473735</v>
      </c>
      <c r="AR245" s="198">
        <v>351587.0</v>
      </c>
      <c r="AS245" s="182">
        <v>190413.0</v>
      </c>
      <c r="AT245" s="182">
        <v>156499.0</v>
      </c>
      <c r="AU245" s="132">
        <f t="shared" si="37"/>
        <v>2.923463802</v>
      </c>
      <c r="AV245" s="128">
        <v>198228.0</v>
      </c>
      <c r="AW245" s="130">
        <v>152557.0</v>
      </c>
      <c r="AX245" s="132">
        <f t="shared" si="38"/>
        <v>2.821483667</v>
      </c>
      <c r="AY245" s="42">
        <v>658237.0</v>
      </c>
      <c r="AZ245" s="44">
        <v>607447.0</v>
      </c>
      <c r="BA245" s="44">
        <v>5982.0</v>
      </c>
      <c r="BB245" s="44">
        <v>18399.0</v>
      </c>
      <c r="BC245" s="44">
        <v>15213.0</v>
      </c>
      <c r="BD245" s="44">
        <v>1517.0</v>
      </c>
      <c r="BE245" s="71">
        <v>9679.0</v>
      </c>
      <c r="BF245" s="42">
        <v>514741.0</v>
      </c>
      <c r="BG245" s="44">
        <v>481039.0</v>
      </c>
      <c r="BH245" s="44">
        <v>4301.0</v>
      </c>
      <c r="BI245" s="44">
        <v>11557.0</v>
      </c>
      <c r="BJ245" s="44">
        <v>11180.0</v>
      </c>
      <c r="BK245" s="44">
        <v>1208.0</v>
      </c>
      <c r="BL245" s="71">
        <v>5456.0</v>
      </c>
      <c r="BM245" s="186"/>
      <c r="BN245" s="186"/>
      <c r="BO245" s="44"/>
      <c r="BP245" s="58"/>
      <c r="BQ245" s="58"/>
      <c r="BR245" s="58"/>
      <c r="BS245" s="58"/>
      <c r="BT245" s="58"/>
      <c r="BU245" s="58"/>
      <c r="BV245" s="58"/>
      <c r="BW245" s="58"/>
      <c r="BX245" s="58"/>
      <c r="BY245" s="58"/>
      <c r="BZ245" s="58"/>
      <c r="CA245" s="58"/>
      <c r="CB245" s="58"/>
      <c r="CC245" s="58"/>
      <c r="CD245" s="56"/>
      <c r="CE245" s="56"/>
      <c r="CF245" s="58"/>
      <c r="CG245" s="56"/>
      <c r="CH245" s="58"/>
      <c r="CI245" s="58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</row>
    <row r="246" ht="15.0" customHeight="1">
      <c r="A246" s="176" t="s">
        <v>1936</v>
      </c>
      <c r="B246" s="178" t="s">
        <v>1937</v>
      </c>
      <c r="C246" s="65" t="s">
        <v>1938</v>
      </c>
      <c r="D246" s="67" t="s">
        <v>1939</v>
      </c>
      <c r="E246" s="69" t="s">
        <v>1940</v>
      </c>
      <c r="F246" s="71" t="s">
        <v>1941</v>
      </c>
      <c r="G246" s="73">
        <v>1958.0</v>
      </c>
      <c r="H246" s="75" t="s">
        <v>192</v>
      </c>
      <c r="I246" s="73" t="s">
        <v>675</v>
      </c>
      <c r="J246" s="87">
        <f t="shared" si="48"/>
        <v>0.5742744258</v>
      </c>
      <c r="K246" s="89">
        <f t="shared" si="49"/>
        <v>0.394314797</v>
      </c>
      <c r="L246" s="42" t="str">
        <f t="shared" si="31"/>
        <v>D+</v>
      </c>
      <c r="M246" s="180">
        <f t="shared" si="32"/>
        <v>12.77490217</v>
      </c>
      <c r="N246" s="87">
        <f t="shared" si="6"/>
        <v>0.6578656161</v>
      </c>
      <c r="O246" s="89">
        <f t="shared" si="7"/>
        <v>0.3421343839</v>
      </c>
      <c r="P246" s="44" t="str">
        <f t="shared" si="33"/>
        <v>D+</v>
      </c>
      <c r="Q246" s="180">
        <f t="shared" si="34"/>
        <v>13.82204229</v>
      </c>
      <c r="R246" s="87">
        <f t="shared" si="8"/>
        <v>0.6541610634</v>
      </c>
      <c r="S246" s="89">
        <f t="shared" si="9"/>
        <v>0.3458389366</v>
      </c>
      <c r="T246" s="44" t="str">
        <f t="shared" si="35"/>
        <v>D+</v>
      </c>
      <c r="U246" s="180">
        <f t="shared" si="36"/>
        <v>11.72776205</v>
      </c>
      <c r="V246" s="87">
        <f t="shared" si="50"/>
        <v>0.5928978067</v>
      </c>
      <c r="W246" s="124">
        <f t="shared" si="51"/>
        <v>0.4071021933</v>
      </c>
      <c r="X246" s="87">
        <f t="shared" si="12"/>
        <v>0.694783266</v>
      </c>
      <c r="Y246" s="124">
        <f t="shared" si="13"/>
        <v>0.305216734</v>
      </c>
      <c r="Z246" s="87">
        <f t="shared" si="14"/>
        <v>0.6892658106</v>
      </c>
      <c r="AA246" s="89">
        <f t="shared" si="15"/>
        <v>0.1540932334</v>
      </c>
      <c r="AB246" s="89">
        <f t="shared" si="16"/>
        <v>0.09852451128</v>
      </c>
      <c r="AC246" s="89">
        <f t="shared" si="17"/>
        <v>0.04462015771</v>
      </c>
      <c r="AD246" s="89">
        <f t="shared" si="18"/>
        <v>0.001533301734</v>
      </c>
      <c r="AE246" s="89">
        <f t="shared" si="19"/>
        <v>0.01196298531</v>
      </c>
      <c r="AF246" s="87"/>
      <c r="AG246" s="124"/>
      <c r="AH246" s="21">
        <v>243.0</v>
      </c>
      <c r="AI246" s="128">
        <f t="shared" si="20"/>
        <v>162492</v>
      </c>
      <c r="AJ246" s="182">
        <v>93315.0</v>
      </c>
      <c r="AK246" s="182">
        <v>64073.0</v>
      </c>
      <c r="AL246" s="183">
        <v>5104.0</v>
      </c>
      <c r="AM246" s="128">
        <v>210470.0</v>
      </c>
      <c r="AN246" s="138">
        <v>92459.0</v>
      </c>
      <c r="AO246" s="128"/>
      <c r="AP246" s="138"/>
      <c r="AQ246" s="109">
        <f t="shared" si="21"/>
        <v>12.77490217</v>
      </c>
      <c r="AR246" s="198">
        <v>326134.0</v>
      </c>
      <c r="AS246" s="182">
        <v>212236.0</v>
      </c>
      <c r="AT246" s="182">
        <v>110377.0</v>
      </c>
      <c r="AU246" s="132">
        <f t="shared" si="37"/>
        <v>13.82204229</v>
      </c>
      <c r="AV246" s="128">
        <v>219874.0</v>
      </c>
      <c r="AW246" s="130">
        <v>116242.0</v>
      </c>
      <c r="AX246" s="132">
        <f t="shared" si="38"/>
        <v>11.72776205</v>
      </c>
      <c r="AY246" s="42">
        <v>731714.0</v>
      </c>
      <c r="AZ246" s="44">
        <v>480423.0</v>
      </c>
      <c r="BA246" s="44">
        <v>119179.0</v>
      </c>
      <c r="BB246" s="44">
        <v>84785.0</v>
      </c>
      <c r="BC246" s="44">
        <v>32984.0</v>
      </c>
      <c r="BD246" s="44">
        <v>1128.0</v>
      </c>
      <c r="BE246" s="71">
        <v>13215.0</v>
      </c>
      <c r="BF246" s="42">
        <v>556968.0</v>
      </c>
      <c r="BG246" s="44">
        <v>383899.0</v>
      </c>
      <c r="BH246" s="44">
        <v>85825.0</v>
      </c>
      <c r="BI246" s="44">
        <v>54875.0</v>
      </c>
      <c r="BJ246" s="44">
        <v>24852.0</v>
      </c>
      <c r="BK246" s="44">
        <v>854.0</v>
      </c>
      <c r="BL246" s="71">
        <v>6663.0</v>
      </c>
      <c r="BM246" s="186"/>
      <c r="BN246" s="186"/>
      <c r="BO246" s="44"/>
      <c r="BP246" s="58"/>
      <c r="BQ246" s="58"/>
      <c r="BR246" s="58"/>
      <c r="BS246" s="58"/>
      <c r="BT246" s="58"/>
      <c r="BU246" s="58"/>
      <c r="BV246" s="58"/>
      <c r="BW246" s="58"/>
      <c r="BX246" s="58"/>
      <c r="BY246" s="58"/>
      <c r="BZ246" s="58"/>
      <c r="CA246" s="58"/>
      <c r="CB246" s="58"/>
      <c r="CC246" s="58"/>
      <c r="CD246" s="56"/>
      <c r="CE246" s="56"/>
      <c r="CF246" s="58"/>
      <c r="CG246" s="56"/>
      <c r="CH246" s="58"/>
      <c r="CI246" s="58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</row>
    <row r="247" ht="15.0" customHeight="1">
      <c r="A247" s="139" t="s">
        <v>1942</v>
      </c>
      <c r="B247" s="140" t="s">
        <v>1943</v>
      </c>
      <c r="C247" s="72" t="s">
        <v>1926</v>
      </c>
      <c r="D247" s="74" t="s">
        <v>1944</v>
      </c>
      <c r="E247" s="69" t="s">
        <v>1945</v>
      </c>
      <c r="F247" s="71" t="s">
        <v>1946</v>
      </c>
      <c r="G247" s="73">
        <v>1946.0</v>
      </c>
      <c r="H247" s="75" t="s">
        <v>110</v>
      </c>
      <c r="I247" s="73">
        <v>1994.0</v>
      </c>
      <c r="J247" s="87">
        <f t="shared" si="48"/>
        <v>0.3727165986</v>
      </c>
      <c r="K247" s="89">
        <f t="shared" si="49"/>
        <v>0.6145990923</v>
      </c>
      <c r="L247" s="42" t="str">
        <f t="shared" si="31"/>
        <v>D+</v>
      </c>
      <c r="M247" s="180">
        <f t="shared" si="32"/>
        <v>1.168470964</v>
      </c>
      <c r="N247" s="87">
        <f t="shared" si="6"/>
        <v>0.5412260648</v>
      </c>
      <c r="O247" s="89">
        <f t="shared" si="7"/>
        <v>0.4587739352</v>
      </c>
      <c r="P247" s="44" t="str">
        <f t="shared" si="33"/>
        <v>D+</v>
      </c>
      <c r="Q247" s="180">
        <f t="shared" si="34"/>
        <v>2.158087165</v>
      </c>
      <c r="R247" s="87">
        <f t="shared" si="8"/>
        <v>0.5386719905</v>
      </c>
      <c r="S247" s="89">
        <f t="shared" si="9"/>
        <v>0.4613280095</v>
      </c>
      <c r="T247" s="44" t="str">
        <f t="shared" si="35"/>
        <v>D+</v>
      </c>
      <c r="U247" s="180">
        <f t="shared" si="36"/>
        <v>0.1788547631</v>
      </c>
      <c r="V247" s="87">
        <f t="shared" si="50"/>
        <v>0.3775049885</v>
      </c>
      <c r="W247" s="124">
        <f t="shared" si="51"/>
        <v>0.6224950115</v>
      </c>
      <c r="X247" s="87">
        <f t="shared" si="12"/>
        <v>0.4113236468</v>
      </c>
      <c r="Y247" s="124">
        <f t="shared" si="13"/>
        <v>0.5886763532</v>
      </c>
      <c r="Z247" s="87">
        <f t="shared" si="14"/>
        <v>0.7099454811</v>
      </c>
      <c r="AA247" s="89">
        <f t="shared" si="15"/>
        <v>0.1180054076</v>
      </c>
      <c r="AB247" s="89">
        <f t="shared" si="16"/>
        <v>0.1223243651</v>
      </c>
      <c r="AC247" s="89">
        <f t="shared" si="17"/>
        <v>0.03480164886</v>
      </c>
      <c r="AD247" s="89">
        <f t="shared" si="18"/>
        <v>0.002911218474</v>
      </c>
      <c r="AE247" s="89">
        <f t="shared" si="19"/>
        <v>0.01201187891</v>
      </c>
      <c r="AF247" s="87"/>
      <c r="AG247" s="124"/>
      <c r="AH247" s="21">
        <v>244.0</v>
      </c>
      <c r="AI247" s="128">
        <f t="shared" si="20"/>
        <v>177148</v>
      </c>
      <c r="AJ247" s="182">
        <v>66026.0</v>
      </c>
      <c r="AK247" s="182">
        <v>108875.0</v>
      </c>
      <c r="AL247" s="183">
        <v>2247.0</v>
      </c>
      <c r="AM247" s="128">
        <v>116463.0</v>
      </c>
      <c r="AN247" s="138">
        <v>166679.0</v>
      </c>
      <c r="AO247" s="128"/>
      <c r="AP247" s="138"/>
      <c r="AQ247" s="109">
        <f t="shared" si="21"/>
        <v>1.168470964</v>
      </c>
      <c r="AR247" s="198">
        <v>311778.0</v>
      </c>
      <c r="AS247" s="182">
        <v>166906.0</v>
      </c>
      <c r="AT247" s="182">
        <v>141479.0</v>
      </c>
      <c r="AU247" s="132">
        <f t="shared" si="37"/>
        <v>2.158087165</v>
      </c>
      <c r="AV247" s="128">
        <v>174840.0</v>
      </c>
      <c r="AW247" s="130">
        <v>149736.0</v>
      </c>
      <c r="AX247" s="132">
        <f t="shared" si="38"/>
        <v>0.1788547631</v>
      </c>
      <c r="AY247" s="42">
        <v>732326.0</v>
      </c>
      <c r="AZ247" s="44">
        <v>495309.0</v>
      </c>
      <c r="BA247" s="44">
        <v>90019.0</v>
      </c>
      <c r="BB247" s="44">
        <v>105485.0</v>
      </c>
      <c r="BC247" s="44">
        <v>26175.0</v>
      </c>
      <c r="BD247" s="44">
        <v>2089.0</v>
      </c>
      <c r="BE247" s="71">
        <v>13249.0</v>
      </c>
      <c r="BF247" s="42">
        <v>564025.0</v>
      </c>
      <c r="BG247" s="44">
        <v>400427.0</v>
      </c>
      <c r="BH247" s="44">
        <v>66558.0</v>
      </c>
      <c r="BI247" s="44">
        <v>68994.0</v>
      </c>
      <c r="BJ247" s="44">
        <v>19629.0</v>
      </c>
      <c r="BK247" s="44">
        <v>1642.0</v>
      </c>
      <c r="BL247" s="71">
        <v>6775.0</v>
      </c>
      <c r="BM247" s="186"/>
      <c r="BN247" s="186"/>
      <c r="BO247" s="44"/>
      <c r="BP247" s="58"/>
      <c r="BQ247" s="58"/>
      <c r="BR247" s="58"/>
      <c r="BS247" s="58"/>
      <c r="BT247" s="58"/>
      <c r="BU247" s="58"/>
      <c r="BV247" s="58"/>
      <c r="BW247" s="58"/>
      <c r="BX247" s="58"/>
      <c r="BY247" s="58"/>
      <c r="BZ247" s="58"/>
      <c r="CA247" s="58"/>
      <c r="CB247" s="58"/>
      <c r="CC247" s="58"/>
      <c r="CD247" s="56"/>
      <c r="CE247" s="56"/>
      <c r="CF247" s="58"/>
      <c r="CG247" s="56"/>
      <c r="CH247" s="58"/>
      <c r="CI247" s="58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</row>
    <row r="248" ht="15.0" customHeight="1">
      <c r="A248" s="176" t="s">
        <v>1947</v>
      </c>
      <c r="B248" s="178" t="s">
        <v>1948</v>
      </c>
      <c r="C248" s="72" t="s">
        <v>159</v>
      </c>
      <c r="D248" s="74" t="s">
        <v>1949</v>
      </c>
      <c r="E248" s="69" t="s">
        <v>1950</v>
      </c>
      <c r="F248" s="71" t="s">
        <v>1951</v>
      </c>
      <c r="G248" s="73">
        <v>1960.0</v>
      </c>
      <c r="H248" s="75" t="s">
        <v>181</v>
      </c>
      <c r="I248" s="73">
        <v>2014.0</v>
      </c>
      <c r="J248" s="87">
        <f t="shared" si="48"/>
        <v>0.4435017168</v>
      </c>
      <c r="K248" s="89">
        <f t="shared" si="49"/>
        <v>0.5398677077</v>
      </c>
      <c r="L248" s="42" t="str">
        <f t="shared" si="31"/>
        <v>R+</v>
      </c>
      <c r="M248" s="91">
        <f t="shared" si="32"/>
        <v>0.7985571183</v>
      </c>
      <c r="N248" s="87">
        <f t="shared" si="6"/>
        <v>0.5231203485</v>
      </c>
      <c r="O248" s="89">
        <f t="shared" si="7"/>
        <v>0.4768796515</v>
      </c>
      <c r="P248" s="44" t="str">
        <f t="shared" si="33"/>
        <v>D+</v>
      </c>
      <c r="Q248" s="180">
        <f t="shared" si="34"/>
        <v>0.3475155364</v>
      </c>
      <c r="R248" s="87">
        <f t="shared" si="8"/>
        <v>0.5174371452</v>
      </c>
      <c r="S248" s="89">
        <f t="shared" si="9"/>
        <v>0.4825628548</v>
      </c>
      <c r="T248" s="44" t="str">
        <f t="shared" si="35"/>
        <v>R+</v>
      </c>
      <c r="U248" s="91">
        <f t="shared" si="36"/>
        <v>1.944629773</v>
      </c>
      <c r="V248" s="87">
        <f t="shared" si="50"/>
        <v>0.451002142</v>
      </c>
      <c r="W248" s="124">
        <f t="shared" si="51"/>
        <v>0.548997858</v>
      </c>
      <c r="X248" s="87">
        <f t="shared" si="12"/>
        <v>0.4550483791</v>
      </c>
      <c r="Y248" s="124">
        <f t="shared" si="13"/>
        <v>0.5449516209</v>
      </c>
      <c r="Z248" s="87">
        <f t="shared" si="14"/>
        <v>0.7999754983</v>
      </c>
      <c r="AA248" s="89">
        <f t="shared" si="15"/>
        <v>0.0976548417</v>
      </c>
      <c r="AB248" s="89">
        <f t="shared" si="16"/>
        <v>0.05585151998</v>
      </c>
      <c r="AC248" s="89">
        <f t="shared" si="17"/>
        <v>0.03175764364</v>
      </c>
      <c r="AD248" s="89">
        <f t="shared" si="18"/>
        <v>0.00120933163</v>
      </c>
      <c r="AE248" s="89">
        <f t="shared" si="19"/>
        <v>0.0135511647</v>
      </c>
      <c r="AF248" s="87"/>
      <c r="AG248" s="124"/>
      <c r="AH248" s="21">
        <v>245.0</v>
      </c>
      <c r="AI248" s="128">
        <f t="shared" si="20"/>
        <v>186103</v>
      </c>
      <c r="AJ248" s="182">
        <v>82537.0</v>
      </c>
      <c r="AK248" s="182">
        <v>100471.0</v>
      </c>
      <c r="AL248" s="183">
        <v>3095.0</v>
      </c>
      <c r="AM248" s="128">
        <v>145509.0</v>
      </c>
      <c r="AN248" s="138">
        <v>174257.0</v>
      </c>
      <c r="AO248" s="128"/>
      <c r="AP248" s="138"/>
      <c r="AQ248" s="109">
        <f t="shared" si="21"/>
        <v>-0.7985571183</v>
      </c>
      <c r="AR248" s="198">
        <v>345812.0</v>
      </c>
      <c r="AS248" s="182">
        <v>179028.0</v>
      </c>
      <c r="AT248" s="182">
        <v>163203.0</v>
      </c>
      <c r="AU248" s="132">
        <f t="shared" si="37"/>
        <v>0.3475155364</v>
      </c>
      <c r="AV248" s="128">
        <v>188210.0</v>
      </c>
      <c r="AW248" s="130">
        <v>175525.0</v>
      </c>
      <c r="AX248" s="132">
        <f t="shared" si="38"/>
        <v>-1.944629773</v>
      </c>
      <c r="AY248" s="42">
        <v>733895.0</v>
      </c>
      <c r="AZ248" s="44">
        <v>571319.0</v>
      </c>
      <c r="BA248" s="44">
        <v>74882.0</v>
      </c>
      <c r="BB248" s="44">
        <v>47920.0</v>
      </c>
      <c r="BC248" s="44">
        <v>24343.0</v>
      </c>
      <c r="BD248" s="44">
        <v>888.0</v>
      </c>
      <c r="BE248" s="71">
        <v>14543.0</v>
      </c>
      <c r="BF248" s="42">
        <v>571390.0</v>
      </c>
      <c r="BG248" s="44">
        <v>457098.0</v>
      </c>
      <c r="BH248" s="44">
        <v>55799.0</v>
      </c>
      <c r="BI248" s="44">
        <v>31913.0</v>
      </c>
      <c r="BJ248" s="44">
        <v>18146.0</v>
      </c>
      <c r="BK248" s="44">
        <v>691.0</v>
      </c>
      <c r="BL248" s="71">
        <v>7743.0</v>
      </c>
      <c r="BM248" s="186"/>
      <c r="BN248" s="186"/>
      <c r="BO248" s="44"/>
      <c r="BP248" s="58"/>
      <c r="BQ248" s="58"/>
      <c r="BR248" s="58"/>
      <c r="BS248" s="58"/>
      <c r="BT248" s="58"/>
      <c r="BU248" s="58"/>
      <c r="BV248" s="58"/>
      <c r="BW248" s="58"/>
      <c r="BX248" s="58"/>
      <c r="BY248" s="58"/>
      <c r="BZ248" s="58"/>
      <c r="CA248" s="58"/>
      <c r="CB248" s="58"/>
      <c r="CC248" s="58"/>
      <c r="CD248" s="56"/>
      <c r="CE248" s="56"/>
      <c r="CF248" s="58"/>
      <c r="CG248" s="56"/>
      <c r="CH248" s="58"/>
      <c r="CI248" s="58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</row>
    <row r="249" ht="15.0" customHeight="1">
      <c r="A249" s="139" t="s">
        <v>1952</v>
      </c>
      <c r="B249" s="140" t="s">
        <v>1953</v>
      </c>
      <c r="C249" s="72" t="s">
        <v>199</v>
      </c>
      <c r="D249" s="74" t="s">
        <v>1877</v>
      </c>
      <c r="E249" s="69" t="s">
        <v>1954</v>
      </c>
      <c r="F249" s="71" t="s">
        <v>1955</v>
      </c>
      <c r="G249" s="73">
        <v>1953.0</v>
      </c>
      <c r="H249" s="75" t="s">
        <v>110</v>
      </c>
      <c r="I249" s="73">
        <v>1980.0</v>
      </c>
      <c r="J249" s="87">
        <f t="shared" si="48"/>
        <v>0.3112113881</v>
      </c>
      <c r="K249" s="89">
        <f t="shared" si="49"/>
        <v>0.6795921052</v>
      </c>
      <c r="L249" s="42" t="str">
        <f t="shared" si="31"/>
        <v>R+</v>
      </c>
      <c r="M249" s="91">
        <f t="shared" si="32"/>
        <v>7.355497019</v>
      </c>
      <c r="N249" s="87">
        <f t="shared" si="6"/>
        <v>0.4516548603</v>
      </c>
      <c r="O249" s="89">
        <f t="shared" si="7"/>
        <v>0.5483451397</v>
      </c>
      <c r="P249" s="44" t="str">
        <f t="shared" si="33"/>
        <v>R+</v>
      </c>
      <c r="Q249" s="91">
        <f t="shared" si="34"/>
        <v>6.799033283</v>
      </c>
      <c r="R249" s="87">
        <f t="shared" si="8"/>
        <v>0.4577638353</v>
      </c>
      <c r="S249" s="89">
        <f t="shared" si="9"/>
        <v>0.5422361647</v>
      </c>
      <c r="T249" s="44" t="str">
        <f t="shared" si="35"/>
        <v>R+</v>
      </c>
      <c r="U249" s="91">
        <f t="shared" si="36"/>
        <v>7.911960756</v>
      </c>
      <c r="V249" s="87">
        <f t="shared" si="50"/>
        <v>0.314100011</v>
      </c>
      <c r="W249" s="124">
        <f t="shared" si="51"/>
        <v>0.685899989</v>
      </c>
      <c r="X249" s="87">
        <f t="shared" si="12"/>
        <v>0.356422879</v>
      </c>
      <c r="Y249" s="124">
        <f t="shared" si="13"/>
        <v>0.643577121</v>
      </c>
      <c r="Z249" s="87">
        <f t="shared" si="14"/>
        <v>0.8046049185</v>
      </c>
      <c r="AA249" s="89">
        <f t="shared" si="15"/>
        <v>0.06235294762</v>
      </c>
      <c r="AB249" s="89">
        <f t="shared" si="16"/>
        <v>0.08492851132</v>
      </c>
      <c r="AC249" s="89">
        <f t="shared" si="17"/>
        <v>0.03778960991</v>
      </c>
      <c r="AD249" s="89">
        <f t="shared" si="18"/>
        <v>0.0009309134451</v>
      </c>
      <c r="AE249" s="89">
        <f t="shared" si="19"/>
        <v>0.009393099193</v>
      </c>
      <c r="AF249" s="87"/>
      <c r="AG249" s="124"/>
      <c r="AH249" s="21">
        <v>246.0</v>
      </c>
      <c r="AI249" s="128">
        <f t="shared" si="20"/>
        <v>174849</v>
      </c>
      <c r="AJ249" s="182">
        <v>54415.0</v>
      </c>
      <c r="AK249" s="182">
        <v>118826.0</v>
      </c>
      <c r="AL249" s="183">
        <v>1608.0</v>
      </c>
      <c r="AM249" s="128">
        <v>108097.0</v>
      </c>
      <c r="AN249" s="138">
        <v>195186.0</v>
      </c>
      <c r="AO249" s="128"/>
      <c r="AP249" s="138"/>
      <c r="AQ249" s="109">
        <f t="shared" si="21"/>
        <v>-7.355497019</v>
      </c>
      <c r="AR249" s="198">
        <v>332612.0</v>
      </c>
      <c r="AS249" s="182">
        <v>148622.0</v>
      </c>
      <c r="AT249" s="182">
        <v>180439.0</v>
      </c>
      <c r="AU249" s="132">
        <f t="shared" si="37"/>
        <v>-6.799033283</v>
      </c>
      <c r="AV249" s="128">
        <v>160660.0</v>
      </c>
      <c r="AW249" s="130">
        <v>190307.0</v>
      </c>
      <c r="AX249" s="132">
        <f t="shared" si="38"/>
        <v>-7.911960756</v>
      </c>
      <c r="AY249" s="42">
        <v>732848.0</v>
      </c>
      <c r="AZ249" s="44">
        <v>578886.0</v>
      </c>
      <c r="BA249" s="44">
        <v>46412.0</v>
      </c>
      <c r="BB249" s="44">
        <v>69676.0</v>
      </c>
      <c r="BC249" s="44">
        <v>27558.0</v>
      </c>
      <c r="BD249" s="44">
        <v>643.0</v>
      </c>
      <c r="BE249" s="71">
        <v>9673.0</v>
      </c>
      <c r="BF249" s="42">
        <v>547849.0</v>
      </c>
      <c r="BG249" s="44">
        <v>440802.0</v>
      </c>
      <c r="BH249" s="44">
        <v>34160.0</v>
      </c>
      <c r="BI249" s="44">
        <v>46528.0</v>
      </c>
      <c r="BJ249" s="44">
        <v>20703.0</v>
      </c>
      <c r="BK249" s="44">
        <v>510.0</v>
      </c>
      <c r="BL249" s="71">
        <v>5146.0</v>
      </c>
      <c r="BM249" s="186"/>
      <c r="BN249" s="186"/>
      <c r="BO249" s="44"/>
      <c r="BP249" s="58"/>
      <c r="BQ249" s="58"/>
      <c r="BR249" s="58"/>
      <c r="BS249" s="58"/>
      <c r="BT249" s="58"/>
      <c r="BU249" s="58"/>
      <c r="BV249" s="58"/>
      <c r="BW249" s="58"/>
      <c r="BX249" s="58"/>
      <c r="BY249" s="58"/>
      <c r="BZ249" s="58"/>
      <c r="CA249" s="58"/>
      <c r="CB249" s="58"/>
      <c r="CC249" s="58"/>
      <c r="CD249" s="56"/>
      <c r="CE249" s="56"/>
      <c r="CF249" s="58"/>
      <c r="CG249" s="56"/>
      <c r="CH249" s="58"/>
      <c r="CI249" s="58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</row>
    <row r="250" ht="15.0" customHeight="1">
      <c r="A250" s="176" t="s">
        <v>1956</v>
      </c>
      <c r="B250" s="178" t="s">
        <v>1957</v>
      </c>
      <c r="C250" s="72" t="s">
        <v>731</v>
      </c>
      <c r="D250" s="74" t="s">
        <v>1958</v>
      </c>
      <c r="E250" s="69" t="s">
        <v>1959</v>
      </c>
      <c r="F250" s="71" t="s">
        <v>1960</v>
      </c>
      <c r="G250" s="73">
        <v>1959.0</v>
      </c>
      <c r="H250" s="75" t="s">
        <v>203</v>
      </c>
      <c r="I250" s="73">
        <v>2002.0</v>
      </c>
      <c r="J250" s="87">
        <f t="shared" si="48"/>
        <v>0.4330275618</v>
      </c>
      <c r="K250" s="89">
        <f t="shared" si="49"/>
        <v>0.5540834529</v>
      </c>
      <c r="L250" s="42" t="str">
        <f t="shared" si="31"/>
        <v>R+</v>
      </c>
      <c r="M250" s="91">
        <f t="shared" si="32"/>
        <v>4.097866111</v>
      </c>
      <c r="N250" s="87">
        <f t="shared" si="6"/>
        <v>0.4847949915</v>
      </c>
      <c r="O250" s="89">
        <f t="shared" si="7"/>
        <v>0.5152050085</v>
      </c>
      <c r="P250" s="44" t="str">
        <f t="shared" si="33"/>
        <v>R+</v>
      </c>
      <c r="Q250" s="91">
        <f t="shared" si="34"/>
        <v>3.485020167</v>
      </c>
      <c r="R250" s="87">
        <f t="shared" si="8"/>
        <v>0.4897763224</v>
      </c>
      <c r="S250" s="89">
        <f t="shared" si="9"/>
        <v>0.5102236776</v>
      </c>
      <c r="T250" s="44" t="str">
        <f t="shared" si="35"/>
        <v>R+</v>
      </c>
      <c r="U250" s="91">
        <f t="shared" si="36"/>
        <v>4.710712054</v>
      </c>
      <c r="V250" s="87">
        <f t="shared" si="50"/>
        <v>0.4386817241</v>
      </c>
      <c r="W250" s="124">
        <f t="shared" si="51"/>
        <v>0.5613182759</v>
      </c>
      <c r="X250" s="87">
        <f t="shared" si="12"/>
        <v>0.4371633541</v>
      </c>
      <c r="Y250" s="124">
        <f t="shared" si="13"/>
        <v>0.5628366459</v>
      </c>
      <c r="Z250" s="87">
        <f t="shared" si="14"/>
        <v>0.7541259166</v>
      </c>
      <c r="AA250" s="89">
        <f t="shared" si="15"/>
        <v>0.04402168574</v>
      </c>
      <c r="AB250" s="89">
        <f t="shared" si="16"/>
        <v>0.1012513062</v>
      </c>
      <c r="AC250" s="89">
        <f t="shared" si="17"/>
        <v>0.08844171735</v>
      </c>
      <c r="AD250" s="89">
        <f t="shared" si="18"/>
        <v>0.001234336343</v>
      </c>
      <c r="AE250" s="89">
        <f t="shared" si="19"/>
        <v>0.01092503774</v>
      </c>
      <c r="AF250" s="87"/>
      <c r="AG250" s="124"/>
      <c r="AH250" s="21">
        <v>247.0</v>
      </c>
      <c r="AI250" s="128">
        <f t="shared" si="20"/>
        <v>188921</v>
      </c>
      <c r="AJ250" s="182">
        <v>81808.0</v>
      </c>
      <c r="AK250" s="182">
        <v>104678.0</v>
      </c>
      <c r="AL250" s="183">
        <v>2435.0</v>
      </c>
      <c r="AM250" s="128">
        <v>130102.0</v>
      </c>
      <c r="AN250" s="138">
        <v>167503.0</v>
      </c>
      <c r="AO250" s="128"/>
      <c r="AP250" s="138"/>
      <c r="AQ250" s="109">
        <f t="shared" si="21"/>
        <v>-4.097866111</v>
      </c>
      <c r="AR250" s="198">
        <v>338580.0</v>
      </c>
      <c r="AS250" s="182">
        <v>162305.0</v>
      </c>
      <c r="AT250" s="182">
        <v>172486.0</v>
      </c>
      <c r="AU250" s="132">
        <f t="shared" si="37"/>
        <v>-3.485020167</v>
      </c>
      <c r="AV250" s="128">
        <v>176486.0</v>
      </c>
      <c r="AW250" s="130">
        <v>183854.0</v>
      </c>
      <c r="AX250" s="132">
        <f t="shared" si="38"/>
        <v>-4.710712054</v>
      </c>
      <c r="AY250" s="42">
        <v>734272.0</v>
      </c>
      <c r="AZ250" s="44">
        <v>542510.0</v>
      </c>
      <c r="BA250" s="44">
        <v>32124.0</v>
      </c>
      <c r="BB250" s="44">
        <v>81017.0</v>
      </c>
      <c r="BC250" s="44">
        <v>66519.0</v>
      </c>
      <c r="BD250" s="44">
        <v>935.0</v>
      </c>
      <c r="BE250" s="71">
        <v>11167.0</v>
      </c>
      <c r="BF250" s="42">
        <v>559815.0</v>
      </c>
      <c r="BG250" s="44">
        <v>422171.0</v>
      </c>
      <c r="BH250" s="44">
        <v>24644.0</v>
      </c>
      <c r="BI250" s="44">
        <v>56682.0</v>
      </c>
      <c r="BJ250" s="44">
        <v>49511.0</v>
      </c>
      <c r="BK250" s="44">
        <v>691.0</v>
      </c>
      <c r="BL250" s="71">
        <v>6116.0</v>
      </c>
      <c r="BM250" s="186"/>
      <c r="BN250" s="186"/>
      <c r="BO250" s="44"/>
      <c r="BP250" s="58"/>
      <c r="BQ250" s="58"/>
      <c r="BR250" s="58"/>
      <c r="BS250" s="58"/>
      <c r="BT250" s="58"/>
      <c r="BU250" s="58"/>
      <c r="BV250" s="58"/>
      <c r="BW250" s="58"/>
      <c r="BX250" s="58"/>
      <c r="BY250" s="58"/>
      <c r="BZ250" s="58"/>
      <c r="CA250" s="58"/>
      <c r="CB250" s="58"/>
      <c r="CC250" s="58"/>
      <c r="CD250" s="56"/>
      <c r="CE250" s="56"/>
      <c r="CF250" s="58"/>
      <c r="CG250" s="56"/>
      <c r="CH250" s="58"/>
      <c r="CI250" s="58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</row>
    <row r="251" ht="15.0" customHeight="1">
      <c r="A251" s="139" t="s">
        <v>1961</v>
      </c>
      <c r="B251" s="140" t="s">
        <v>1962</v>
      </c>
      <c r="C251" s="65" t="s">
        <v>1926</v>
      </c>
      <c r="D251" s="67" t="s">
        <v>1963</v>
      </c>
      <c r="E251" s="69" t="s">
        <v>1964</v>
      </c>
      <c r="F251" s="71" t="s">
        <v>1965</v>
      </c>
      <c r="G251" s="73">
        <v>1951.0</v>
      </c>
      <c r="H251" s="75" t="s">
        <v>110</v>
      </c>
      <c r="I251" s="73">
        <v>1988.0</v>
      </c>
      <c r="J251" s="87">
        <f t="shared" si="48"/>
        <v>0.5993009954</v>
      </c>
      <c r="K251" s="89">
        <f t="shared" si="49"/>
        <v>0.3892758412</v>
      </c>
      <c r="L251" s="42" t="str">
        <f t="shared" si="31"/>
        <v>D+</v>
      </c>
      <c r="M251" s="180">
        <f t="shared" si="32"/>
        <v>7.790948109</v>
      </c>
      <c r="N251" s="87">
        <f t="shared" si="6"/>
        <v>0.6215965335</v>
      </c>
      <c r="O251" s="89">
        <f t="shared" si="7"/>
        <v>0.3784034665</v>
      </c>
      <c r="P251" s="44" t="str">
        <f t="shared" si="33"/>
        <v>D+</v>
      </c>
      <c r="Q251" s="180">
        <f t="shared" si="34"/>
        <v>10.19513403</v>
      </c>
      <c r="R251" s="87">
        <f t="shared" si="8"/>
        <v>0.5907510648</v>
      </c>
      <c r="S251" s="89">
        <f t="shared" si="9"/>
        <v>0.4092489352</v>
      </c>
      <c r="T251" s="44" t="str">
        <f t="shared" si="35"/>
        <v>D+</v>
      </c>
      <c r="U251" s="180">
        <f t="shared" si="36"/>
        <v>5.386762188</v>
      </c>
      <c r="V251" s="87">
        <f t="shared" si="50"/>
        <v>0.6062260142</v>
      </c>
      <c r="W251" s="124">
        <f t="shared" si="51"/>
        <v>0.3937739858</v>
      </c>
      <c r="X251" s="87">
        <f t="shared" si="12"/>
        <v>0.6422761142</v>
      </c>
      <c r="Y251" s="124">
        <f t="shared" si="13"/>
        <v>0.3577238858</v>
      </c>
      <c r="Z251" s="87">
        <f t="shared" si="14"/>
        <v>0.5515511964</v>
      </c>
      <c r="AA251" s="89">
        <f t="shared" si="15"/>
        <v>0.09020488432</v>
      </c>
      <c r="AB251" s="89">
        <f t="shared" si="16"/>
        <v>0.1756857428</v>
      </c>
      <c r="AC251" s="89">
        <f t="shared" si="17"/>
        <v>0.1647000879</v>
      </c>
      <c r="AD251" s="89">
        <f t="shared" si="18"/>
        <v>0.001117454534</v>
      </c>
      <c r="AE251" s="89">
        <f t="shared" si="19"/>
        <v>0.01674063404</v>
      </c>
      <c r="AF251" s="87"/>
      <c r="AG251" s="124"/>
      <c r="AH251" s="21">
        <v>248.0</v>
      </c>
      <c r="AI251" s="128">
        <f t="shared" si="20"/>
        <v>120457</v>
      </c>
      <c r="AJ251" s="182">
        <v>72190.0</v>
      </c>
      <c r="AK251" s="182">
        <v>46891.0</v>
      </c>
      <c r="AL251" s="183">
        <v>1376.0</v>
      </c>
      <c r="AM251" s="128">
        <v>152310.0</v>
      </c>
      <c r="AN251" s="138">
        <v>84831.0</v>
      </c>
      <c r="AO251" s="128"/>
      <c r="AP251" s="138"/>
      <c r="AQ251" s="109">
        <f t="shared" si="21"/>
        <v>7.790948109</v>
      </c>
      <c r="AR251" s="198">
        <v>265918.0</v>
      </c>
      <c r="AS251" s="182">
        <v>163391.0</v>
      </c>
      <c r="AT251" s="182">
        <v>99466.0</v>
      </c>
      <c r="AU251" s="132">
        <f t="shared" si="37"/>
        <v>10.19513403</v>
      </c>
      <c r="AV251" s="128">
        <v>170603.0</v>
      </c>
      <c r="AW251" s="130">
        <v>118187.0</v>
      </c>
      <c r="AX251" s="132">
        <f t="shared" si="38"/>
        <v>5.386762188</v>
      </c>
      <c r="AY251" s="42">
        <v>733855.0</v>
      </c>
      <c r="AZ251" s="44">
        <v>381645.0</v>
      </c>
      <c r="BA251" s="44">
        <v>68724.0</v>
      </c>
      <c r="BB251" s="44">
        <v>143987.0</v>
      </c>
      <c r="BC251" s="44">
        <v>123372.0</v>
      </c>
      <c r="BD251" s="44">
        <v>1046.0</v>
      </c>
      <c r="BE251" s="71">
        <v>15081.0</v>
      </c>
      <c r="BF251" s="42">
        <v>566466.0</v>
      </c>
      <c r="BG251" s="44">
        <v>312435.0</v>
      </c>
      <c r="BH251" s="44">
        <v>51098.0</v>
      </c>
      <c r="BI251" s="44">
        <v>99520.0</v>
      </c>
      <c r="BJ251" s="44">
        <v>93297.0</v>
      </c>
      <c r="BK251" s="44">
        <v>633.0</v>
      </c>
      <c r="BL251" s="71">
        <v>9483.0</v>
      </c>
      <c r="BM251" s="186"/>
      <c r="BN251" s="186"/>
      <c r="BO251" s="44"/>
      <c r="BP251" s="58"/>
      <c r="BQ251" s="58"/>
      <c r="BR251" s="58"/>
      <c r="BS251" s="58"/>
      <c r="BT251" s="58"/>
      <c r="BU251" s="58"/>
      <c r="BV251" s="58"/>
      <c r="BW251" s="58"/>
      <c r="BX251" s="58"/>
      <c r="BY251" s="58"/>
      <c r="BZ251" s="58"/>
      <c r="CA251" s="58"/>
      <c r="CB251" s="58"/>
      <c r="CC251" s="58"/>
      <c r="CD251" s="56"/>
      <c r="CE251" s="56"/>
      <c r="CF251" s="58"/>
      <c r="CG251" s="56"/>
      <c r="CH251" s="58"/>
      <c r="CI251" s="58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</row>
    <row r="252" ht="15.0" customHeight="1">
      <c r="A252" s="176" t="s">
        <v>1966</v>
      </c>
      <c r="B252" s="178" t="s">
        <v>1967</v>
      </c>
      <c r="C252" s="72" t="s">
        <v>1968</v>
      </c>
      <c r="D252" s="74" t="s">
        <v>1969</v>
      </c>
      <c r="E252" s="69" t="s">
        <v>1970</v>
      </c>
      <c r="F252" s="71" t="s">
        <v>1971</v>
      </c>
      <c r="G252" s="73">
        <v>1952.0</v>
      </c>
      <c r="H252" s="75" t="s">
        <v>110</v>
      </c>
      <c r="I252" s="73">
        <v>2008.0</v>
      </c>
      <c r="J252" s="87">
        <f t="shared" si="48"/>
        <v>0.3876884265</v>
      </c>
      <c r="K252" s="89">
        <f t="shared" si="49"/>
        <v>0.592549873</v>
      </c>
      <c r="L252" s="42" t="str">
        <f t="shared" si="31"/>
        <v>R+</v>
      </c>
      <c r="M252" s="91">
        <f t="shared" si="32"/>
        <v>5.490263529</v>
      </c>
      <c r="N252" s="87">
        <f t="shared" si="6"/>
        <v>0.4689340663</v>
      </c>
      <c r="O252" s="89">
        <f t="shared" si="7"/>
        <v>0.5310659337</v>
      </c>
      <c r="P252" s="44" t="str">
        <f t="shared" si="33"/>
        <v>R+</v>
      </c>
      <c r="Q252" s="91">
        <f t="shared" si="34"/>
        <v>5.071112685</v>
      </c>
      <c r="R252" s="87">
        <f t="shared" si="8"/>
        <v>0.4777892992</v>
      </c>
      <c r="S252" s="89">
        <f t="shared" si="9"/>
        <v>0.5222107008</v>
      </c>
      <c r="T252" s="44" t="str">
        <f t="shared" si="35"/>
        <v>R+</v>
      </c>
      <c r="U252" s="91">
        <f t="shared" si="36"/>
        <v>5.909414374</v>
      </c>
      <c r="V252" s="87">
        <f t="shared" si="50"/>
        <v>0.3955042633</v>
      </c>
      <c r="W252" s="124">
        <f t="shared" si="51"/>
        <v>0.6044957367</v>
      </c>
      <c r="X252" s="87">
        <f t="shared" si="12"/>
        <v>0.4119560634</v>
      </c>
      <c r="Y252" s="124">
        <f t="shared" si="13"/>
        <v>0.5880439366</v>
      </c>
      <c r="Z252" s="87">
        <f t="shared" si="14"/>
        <v>0.7738561399</v>
      </c>
      <c r="AA252" s="89">
        <f t="shared" si="15"/>
        <v>0.038699108</v>
      </c>
      <c r="AB252" s="89">
        <f t="shared" si="16"/>
        <v>0.09984804541</v>
      </c>
      <c r="AC252" s="89">
        <f t="shared" si="17"/>
        <v>0.07774705405</v>
      </c>
      <c r="AD252" s="89">
        <f t="shared" si="18"/>
        <v>0.0006392320449</v>
      </c>
      <c r="AE252" s="89">
        <f t="shared" si="19"/>
        <v>0.009210420578</v>
      </c>
      <c r="AF252" s="87"/>
      <c r="AG252" s="124"/>
      <c r="AH252" s="21">
        <v>249.0</v>
      </c>
      <c r="AI252" s="128">
        <f t="shared" si="20"/>
        <v>175997</v>
      </c>
      <c r="AJ252" s="182">
        <v>68232.0</v>
      </c>
      <c r="AK252" s="182">
        <v>104287.0</v>
      </c>
      <c r="AL252" s="183">
        <v>3478.0</v>
      </c>
      <c r="AM252" s="128">
        <v>123090.0</v>
      </c>
      <c r="AN252" s="138">
        <v>175704.0</v>
      </c>
      <c r="AO252" s="128"/>
      <c r="AP252" s="138"/>
      <c r="AQ252" s="109">
        <f t="shared" si="21"/>
        <v>-5.490263529</v>
      </c>
      <c r="AR252" s="198">
        <v>340175.0</v>
      </c>
      <c r="AS252" s="182">
        <v>157635.0</v>
      </c>
      <c r="AT252" s="182">
        <v>178521.0</v>
      </c>
      <c r="AU252" s="132">
        <f t="shared" si="37"/>
        <v>-5.071112685</v>
      </c>
      <c r="AV252" s="128">
        <v>172330.0</v>
      </c>
      <c r="AW252" s="130">
        <v>188352.0</v>
      </c>
      <c r="AX252" s="132">
        <f t="shared" si="38"/>
        <v>-5.909414374</v>
      </c>
      <c r="AY252" s="42">
        <v>732573.0</v>
      </c>
      <c r="AZ252" s="44">
        <v>554527.0</v>
      </c>
      <c r="BA252" s="44">
        <v>28675.0</v>
      </c>
      <c r="BB252" s="44">
        <v>77840.0</v>
      </c>
      <c r="BC252" s="44">
        <v>59668.0</v>
      </c>
      <c r="BD252" s="44">
        <v>475.0</v>
      </c>
      <c r="BE252" s="71">
        <v>11388.0</v>
      </c>
      <c r="BF252" s="42">
        <v>547532.0</v>
      </c>
      <c r="BG252" s="44">
        <v>423711.0</v>
      </c>
      <c r="BH252" s="44">
        <v>21189.0</v>
      </c>
      <c r="BI252" s="44">
        <v>54670.0</v>
      </c>
      <c r="BJ252" s="44">
        <v>42569.0</v>
      </c>
      <c r="BK252" s="44">
        <v>350.0</v>
      </c>
      <c r="BL252" s="71">
        <v>5043.0</v>
      </c>
      <c r="BM252" s="186"/>
      <c r="BN252" s="186"/>
      <c r="BO252" s="44"/>
      <c r="BP252" s="58"/>
      <c r="BQ252" s="58"/>
      <c r="BR252" s="58"/>
      <c r="BS252" s="58"/>
      <c r="BT252" s="58"/>
      <c r="BU252" s="58"/>
      <c r="BV252" s="58"/>
      <c r="BW252" s="58"/>
      <c r="BX252" s="58"/>
      <c r="BY252" s="58"/>
      <c r="BZ252" s="58"/>
      <c r="CA252" s="58"/>
      <c r="CB252" s="58"/>
      <c r="CC252" s="58"/>
      <c r="CD252" s="56"/>
      <c r="CE252" s="56"/>
      <c r="CF252" s="58"/>
      <c r="CG252" s="56"/>
      <c r="CH252" s="58"/>
      <c r="CI252" s="58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</row>
    <row r="253" ht="15.0" customHeight="1">
      <c r="A253" s="139" t="s">
        <v>1972</v>
      </c>
      <c r="B253" s="140" t="s">
        <v>1973</v>
      </c>
      <c r="C253" s="65" t="s">
        <v>1974</v>
      </c>
      <c r="D253" s="67" t="s">
        <v>1975</v>
      </c>
      <c r="E253" s="69" t="s">
        <v>1976</v>
      </c>
      <c r="F253" s="71" t="s">
        <v>1977</v>
      </c>
      <c r="G253" s="73">
        <v>1951.0</v>
      </c>
      <c r="H253" s="75" t="s">
        <v>110</v>
      </c>
      <c r="I253" s="73" t="s">
        <v>596</v>
      </c>
      <c r="J253" s="87">
        <f t="shared" si="48"/>
        <v>0.7735355517</v>
      </c>
      <c r="K253" s="89">
        <f t="shared" si="49"/>
        <v>0.1904097186</v>
      </c>
      <c r="L253" s="42" t="str">
        <f t="shared" si="31"/>
        <v>D+</v>
      </c>
      <c r="M253" s="180">
        <f t="shared" si="32"/>
        <v>23.58285702</v>
      </c>
      <c r="N253" s="87">
        <f t="shared" si="6"/>
        <v>0.7903577831</v>
      </c>
      <c r="O253" s="89">
        <f t="shared" si="7"/>
        <v>0.2096422169</v>
      </c>
      <c r="P253" s="44" t="str">
        <f t="shared" si="33"/>
        <v>D+</v>
      </c>
      <c r="Q253" s="180">
        <f t="shared" si="34"/>
        <v>27.071259</v>
      </c>
      <c r="R253" s="87">
        <f t="shared" si="8"/>
        <v>0.7378279934</v>
      </c>
      <c r="S253" s="89">
        <f t="shared" si="9"/>
        <v>0.2621720066</v>
      </c>
      <c r="T253" s="44" t="str">
        <f t="shared" si="35"/>
        <v>D+</v>
      </c>
      <c r="U253" s="180">
        <f t="shared" si="36"/>
        <v>20.09445505</v>
      </c>
      <c r="V253" s="87">
        <f t="shared" si="50"/>
        <v>0.8024683305</v>
      </c>
      <c r="W253" s="124">
        <f t="shared" si="51"/>
        <v>0.1975316695</v>
      </c>
      <c r="X253" s="87">
        <f t="shared" si="12"/>
        <v>0.8046511342</v>
      </c>
      <c r="Y253" s="124">
        <f t="shared" si="13"/>
        <v>0.1953488658</v>
      </c>
      <c r="Z253" s="87">
        <f t="shared" si="14"/>
        <v>0.3039735365</v>
      </c>
      <c r="AA253" s="89">
        <f t="shared" si="15"/>
        <v>0.08628046171</v>
      </c>
      <c r="AB253" s="89">
        <f t="shared" si="16"/>
        <v>0.5027796068</v>
      </c>
      <c r="AC253" s="89">
        <f t="shared" si="17"/>
        <v>0.0855801021</v>
      </c>
      <c r="AD253" s="89">
        <f t="shared" si="18"/>
        <v>0.00114048585</v>
      </c>
      <c r="AE253" s="89">
        <f t="shared" si="19"/>
        <v>0.02024580701</v>
      </c>
      <c r="AF253" s="87"/>
      <c r="AG253" s="124"/>
      <c r="AH253" s="21">
        <v>250.0</v>
      </c>
      <c r="AI253" s="128">
        <f t="shared" si="20"/>
        <v>79518</v>
      </c>
      <c r="AJ253" s="182">
        <v>61510.0</v>
      </c>
      <c r="AK253" s="182">
        <v>15141.0</v>
      </c>
      <c r="AL253" s="183">
        <v>2867.0</v>
      </c>
      <c r="AM253" s="128">
        <v>130858.0</v>
      </c>
      <c r="AN253" s="138">
        <v>31769.0</v>
      </c>
      <c r="AO253" s="128"/>
      <c r="AP253" s="138"/>
      <c r="AQ253" s="109">
        <f t="shared" si="21"/>
        <v>23.58285702</v>
      </c>
      <c r="AR253" s="198">
        <v>207307.0</v>
      </c>
      <c r="AS253" s="182">
        <v>162232.0</v>
      </c>
      <c r="AT253" s="182">
        <v>43032.0</v>
      </c>
      <c r="AU253" s="132">
        <f t="shared" si="37"/>
        <v>27.071259</v>
      </c>
      <c r="AV253" s="128">
        <v>159013.0</v>
      </c>
      <c r="AW253" s="130">
        <v>56502.0</v>
      </c>
      <c r="AX253" s="132">
        <f t="shared" si="38"/>
        <v>20.09445505</v>
      </c>
      <c r="AY253" s="42">
        <v>732104.0</v>
      </c>
      <c r="AZ253" s="44">
        <v>203075.0</v>
      </c>
      <c r="BA253" s="44">
        <v>66204.0</v>
      </c>
      <c r="BB253" s="44">
        <v>387383.0</v>
      </c>
      <c r="BC253" s="44">
        <v>58044.0</v>
      </c>
      <c r="BD253" s="44">
        <v>987.0</v>
      </c>
      <c r="BE253" s="71">
        <v>16411.0</v>
      </c>
      <c r="BF253" s="42">
        <v>572563.0</v>
      </c>
      <c r="BG253" s="44">
        <v>174044.0</v>
      </c>
      <c r="BH253" s="44">
        <v>49401.0</v>
      </c>
      <c r="BI253" s="44">
        <v>287873.0</v>
      </c>
      <c r="BJ253" s="44">
        <v>49000.0</v>
      </c>
      <c r="BK253" s="44">
        <v>653.0</v>
      </c>
      <c r="BL253" s="71">
        <v>11592.0</v>
      </c>
      <c r="BM253" s="186"/>
      <c r="BN253" s="186"/>
      <c r="BO253" s="44"/>
      <c r="BP253" s="58"/>
      <c r="BQ253" s="58"/>
      <c r="BR253" s="58"/>
      <c r="BS253" s="58"/>
      <c r="BT253" s="58"/>
      <c r="BU253" s="58"/>
      <c r="BV253" s="58"/>
      <c r="BW253" s="58"/>
      <c r="BX253" s="58"/>
      <c r="BY253" s="58"/>
      <c r="BZ253" s="58"/>
      <c r="CA253" s="58"/>
      <c r="CB253" s="58"/>
      <c r="CC253" s="58"/>
      <c r="CD253" s="56"/>
      <c r="CE253" s="56"/>
      <c r="CF253" s="58"/>
      <c r="CG253" s="56"/>
      <c r="CH253" s="58"/>
      <c r="CI253" s="58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</row>
    <row r="254" ht="15.0" customHeight="1">
      <c r="A254" s="176" t="s">
        <v>1978</v>
      </c>
      <c r="B254" s="178" t="s">
        <v>1979</v>
      </c>
      <c r="C254" s="65" t="s">
        <v>249</v>
      </c>
      <c r="D254" s="67" t="s">
        <v>1980</v>
      </c>
      <c r="E254" s="69" t="s">
        <v>1981</v>
      </c>
      <c r="F254" s="71" t="s">
        <v>1982</v>
      </c>
      <c r="G254" s="73">
        <v>1937.0</v>
      </c>
      <c r="H254" s="75" t="s">
        <v>110</v>
      </c>
      <c r="I254" s="73">
        <v>1996.0</v>
      </c>
      <c r="J254" s="87">
        <f t="shared" si="48"/>
        <v>0.6848637296</v>
      </c>
      <c r="K254" s="89">
        <f t="shared" si="49"/>
        <v>0.3008990611</v>
      </c>
      <c r="L254" s="42" t="str">
        <f t="shared" si="31"/>
        <v>D+</v>
      </c>
      <c r="M254" s="180">
        <f t="shared" si="32"/>
        <v>13.89981323</v>
      </c>
      <c r="N254" s="87">
        <f t="shared" si="6"/>
        <v>0.6894790725</v>
      </c>
      <c r="O254" s="89">
        <f t="shared" si="7"/>
        <v>0.3105209275</v>
      </c>
      <c r="P254" s="44" t="str">
        <f t="shared" si="33"/>
        <v>D+</v>
      </c>
      <c r="Q254" s="180">
        <f t="shared" si="34"/>
        <v>16.98338793</v>
      </c>
      <c r="R254" s="87">
        <f t="shared" si="8"/>
        <v>0.6450458282</v>
      </c>
      <c r="S254" s="89">
        <f t="shared" si="9"/>
        <v>0.3549541718</v>
      </c>
      <c r="T254" s="44" t="str">
        <f t="shared" si="35"/>
        <v>D+</v>
      </c>
      <c r="U254" s="180">
        <f t="shared" si="36"/>
        <v>10.81623853</v>
      </c>
      <c r="V254" s="87">
        <f t="shared" si="50"/>
        <v>0.6947551034</v>
      </c>
      <c r="W254" s="124">
        <f t="shared" si="51"/>
        <v>0.3052448966</v>
      </c>
      <c r="X254" s="87">
        <f t="shared" si="12"/>
        <v>0.747191733</v>
      </c>
      <c r="Y254" s="124">
        <f t="shared" si="13"/>
        <v>0.252808267</v>
      </c>
      <c r="Z254" s="87">
        <f t="shared" si="14"/>
        <v>0.4563450469</v>
      </c>
      <c r="AA254" s="89">
        <f t="shared" si="15"/>
        <v>0.09468112888</v>
      </c>
      <c r="AB254" s="89">
        <f t="shared" si="16"/>
        <v>0.3120651229</v>
      </c>
      <c r="AC254" s="89">
        <f t="shared" si="17"/>
        <v>0.1222395925</v>
      </c>
      <c r="AD254" s="89">
        <f t="shared" si="18"/>
        <v>0.0009283340429</v>
      </c>
      <c r="AE254" s="89">
        <f t="shared" si="19"/>
        <v>0.01374077479</v>
      </c>
      <c r="AF254" s="87"/>
      <c r="AG254" s="124"/>
      <c r="AH254" s="21">
        <v>251.0</v>
      </c>
      <c r="AI254" s="128">
        <f t="shared" si="20"/>
        <v>120459</v>
      </c>
      <c r="AJ254" s="182">
        <v>82498.0</v>
      </c>
      <c r="AK254" s="182">
        <v>36246.0</v>
      </c>
      <c r="AL254" s="183">
        <v>1715.0</v>
      </c>
      <c r="AM254" s="128">
        <v>162834.0</v>
      </c>
      <c r="AN254" s="138">
        <v>55094.0</v>
      </c>
      <c r="AO254" s="128"/>
      <c r="AP254" s="138"/>
      <c r="AQ254" s="109">
        <f t="shared" si="21"/>
        <v>13.89981323</v>
      </c>
      <c r="AR254" s="198">
        <v>253218.0</v>
      </c>
      <c r="AS254" s="182">
        <v>173082.0</v>
      </c>
      <c r="AT254" s="182">
        <v>77951.0</v>
      </c>
      <c r="AU254" s="132">
        <f t="shared" si="37"/>
        <v>16.98338793</v>
      </c>
      <c r="AV254" s="128">
        <v>170663.0</v>
      </c>
      <c r="AW254" s="130">
        <v>93912.0</v>
      </c>
      <c r="AX254" s="132">
        <f t="shared" si="38"/>
        <v>10.81623853</v>
      </c>
      <c r="AY254" s="42">
        <v>729408.0</v>
      </c>
      <c r="AZ254" s="44">
        <v>310114.0</v>
      </c>
      <c r="BA254" s="44">
        <v>71060.0</v>
      </c>
      <c r="BB254" s="44">
        <v>247761.0</v>
      </c>
      <c r="BC254" s="44">
        <v>87347.0</v>
      </c>
      <c r="BD254" s="44">
        <v>788.0</v>
      </c>
      <c r="BE254" s="71">
        <v>12338.0</v>
      </c>
      <c r="BF254" s="42">
        <v>559066.0</v>
      </c>
      <c r="BG254" s="44">
        <v>255127.0</v>
      </c>
      <c r="BH254" s="44">
        <v>52933.0</v>
      </c>
      <c r="BI254" s="44">
        <v>174465.0</v>
      </c>
      <c r="BJ254" s="44">
        <v>68340.0</v>
      </c>
      <c r="BK254" s="44">
        <v>519.0</v>
      </c>
      <c r="BL254" s="71">
        <v>7682.0</v>
      </c>
      <c r="BM254" s="186"/>
      <c r="BN254" s="186"/>
      <c r="BO254" s="44"/>
      <c r="BP254" s="58"/>
      <c r="BQ254" s="58"/>
      <c r="BR254" s="58"/>
      <c r="BS254" s="58"/>
      <c r="BT254" s="58"/>
      <c r="BU254" s="58"/>
      <c r="BV254" s="58"/>
      <c r="BW254" s="58"/>
      <c r="BX254" s="58"/>
      <c r="BY254" s="58"/>
      <c r="BZ254" s="58"/>
      <c r="CA254" s="58"/>
      <c r="CB254" s="58"/>
      <c r="CC254" s="58"/>
      <c r="CD254" s="56"/>
      <c r="CE254" s="56"/>
      <c r="CF254" s="58"/>
      <c r="CG254" s="56"/>
      <c r="CH254" s="58"/>
      <c r="CI254" s="58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</row>
    <row r="255" ht="15.0" customHeight="1">
      <c r="A255" s="139" t="s">
        <v>1983</v>
      </c>
      <c r="B255" s="140" t="s">
        <v>1984</v>
      </c>
      <c r="C255" s="65" t="s">
        <v>1938</v>
      </c>
      <c r="D255" s="67" t="s">
        <v>1985</v>
      </c>
      <c r="E255" s="69" t="s">
        <v>1986</v>
      </c>
      <c r="F255" s="71" t="s">
        <v>1987</v>
      </c>
      <c r="G255" s="73">
        <v>1958.0</v>
      </c>
      <c r="H255" s="75" t="s">
        <v>103</v>
      </c>
      <c r="I255" s="73" t="s">
        <v>295</v>
      </c>
      <c r="J255" s="87">
        <f t="shared" si="48"/>
        <v>0.8538301687</v>
      </c>
      <c r="K255" s="89">
        <f t="shared" si="49"/>
        <v>0.1262363654</v>
      </c>
      <c r="L255" s="42" t="str">
        <f t="shared" si="31"/>
        <v>D+</v>
      </c>
      <c r="M255" s="180">
        <f t="shared" si="32"/>
        <v>34.06047907</v>
      </c>
      <c r="N255" s="87">
        <f t="shared" si="6"/>
        <v>0.8841513391</v>
      </c>
      <c r="O255" s="89">
        <f t="shared" si="7"/>
        <v>0.1158486609</v>
      </c>
      <c r="P255" s="44" t="str">
        <f t="shared" si="33"/>
        <v>D+</v>
      </c>
      <c r="Q255" s="180">
        <f t="shared" si="34"/>
        <v>36.45061459</v>
      </c>
      <c r="R255" s="87">
        <f t="shared" si="8"/>
        <v>0.8535868784</v>
      </c>
      <c r="S255" s="89">
        <f t="shared" si="9"/>
        <v>0.1464131216</v>
      </c>
      <c r="T255" s="44" t="str">
        <f t="shared" si="35"/>
        <v>D+</v>
      </c>
      <c r="U255" s="180">
        <f t="shared" si="36"/>
        <v>31.67034355</v>
      </c>
      <c r="V255" s="87">
        <f t="shared" si="50"/>
        <v>0.871196127</v>
      </c>
      <c r="W255" s="124">
        <f t="shared" si="51"/>
        <v>0.128803873</v>
      </c>
      <c r="X255" s="87">
        <f t="shared" si="12"/>
        <v>0.8924663057</v>
      </c>
      <c r="Y255" s="124">
        <f t="shared" si="13"/>
        <v>0.1075336943</v>
      </c>
      <c r="Z255" s="87">
        <f t="shared" si="14"/>
        <v>0.2375621131</v>
      </c>
      <c r="AA255" s="89">
        <f t="shared" si="15"/>
        <v>0.5008155991</v>
      </c>
      <c r="AB255" s="89">
        <f t="shared" si="16"/>
        <v>0.1676271814</v>
      </c>
      <c r="AC255" s="89">
        <f t="shared" si="17"/>
        <v>0.06881752496</v>
      </c>
      <c r="AD255" s="89">
        <f t="shared" si="18"/>
        <v>0.002123432127</v>
      </c>
      <c r="AE255" s="89">
        <f t="shared" si="19"/>
        <v>0.02305414932</v>
      </c>
      <c r="AF255" s="87"/>
      <c r="AG255" s="124"/>
      <c r="AH255" s="21">
        <v>252.0</v>
      </c>
      <c r="AI255" s="128">
        <f t="shared" si="20"/>
        <v>112123</v>
      </c>
      <c r="AJ255" s="182">
        <v>95734.0</v>
      </c>
      <c r="AK255" s="182">
        <v>14154.0</v>
      </c>
      <c r="AL255" s="183">
        <v>2235.0</v>
      </c>
      <c r="AM255" s="128">
        <v>201435.0</v>
      </c>
      <c r="AN255" s="138">
        <v>24271.0</v>
      </c>
      <c r="AO255" s="128"/>
      <c r="AP255" s="138"/>
      <c r="AQ255" s="109">
        <f t="shared" si="21"/>
        <v>34.06047907</v>
      </c>
      <c r="AR255" s="198">
        <v>272407.0</v>
      </c>
      <c r="AS255" s="182">
        <v>239483.0</v>
      </c>
      <c r="AT255" s="182">
        <v>31379.0</v>
      </c>
      <c r="AU255" s="132">
        <f t="shared" si="37"/>
        <v>36.45061459</v>
      </c>
      <c r="AV255" s="128">
        <v>242306.0</v>
      </c>
      <c r="AW255" s="130">
        <v>41562.0</v>
      </c>
      <c r="AX255" s="132">
        <f t="shared" si="38"/>
        <v>31.67034355</v>
      </c>
      <c r="AY255" s="42">
        <v>735256.0</v>
      </c>
      <c r="AZ255" s="44">
        <v>158829.0</v>
      </c>
      <c r="BA255" s="44">
        <v>377722.0</v>
      </c>
      <c r="BB255" s="44">
        <v>130777.0</v>
      </c>
      <c r="BC255" s="44">
        <v>47276.0</v>
      </c>
      <c r="BD255" s="44">
        <v>1650.0</v>
      </c>
      <c r="BE255" s="71">
        <v>19002.0</v>
      </c>
      <c r="BF255" s="42">
        <v>556646.0</v>
      </c>
      <c r="BG255" s="44">
        <v>132238.0</v>
      </c>
      <c r="BH255" s="44">
        <v>278777.0</v>
      </c>
      <c r="BI255" s="44">
        <v>93309.0</v>
      </c>
      <c r="BJ255" s="44">
        <v>38307.0</v>
      </c>
      <c r="BK255" s="44">
        <v>1182.0</v>
      </c>
      <c r="BL255" s="71">
        <v>12833.0</v>
      </c>
      <c r="BM255" s="186"/>
      <c r="BN255" s="186"/>
      <c r="BO255" s="44"/>
      <c r="BP255" s="58"/>
      <c r="BQ255" s="58"/>
      <c r="BR255" s="58"/>
      <c r="BS255" s="58"/>
      <c r="BT255" s="58"/>
      <c r="BU255" s="58"/>
      <c r="BV255" s="58"/>
      <c r="BW255" s="58"/>
      <c r="BX255" s="58"/>
      <c r="BY255" s="58"/>
      <c r="BZ255" s="58"/>
      <c r="CA255" s="58"/>
      <c r="CB255" s="58"/>
      <c r="CC255" s="58"/>
      <c r="CD255" s="56"/>
      <c r="CE255" s="56"/>
      <c r="CF255" s="58"/>
      <c r="CG255" s="56"/>
      <c r="CH255" s="58"/>
      <c r="CI255" s="58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</row>
    <row r="256" ht="15.0" customHeight="1">
      <c r="A256" s="176" t="s">
        <v>1988</v>
      </c>
      <c r="B256" s="178" t="s">
        <v>1989</v>
      </c>
      <c r="C256" s="72" t="s">
        <v>1410</v>
      </c>
      <c r="D256" s="74" t="s">
        <v>1990</v>
      </c>
      <c r="E256" s="69" t="s">
        <v>1991</v>
      </c>
      <c r="F256" s="71" t="s">
        <v>1992</v>
      </c>
      <c r="G256" s="73">
        <v>1946.0</v>
      </c>
      <c r="H256" s="75" t="s">
        <v>181</v>
      </c>
      <c r="I256" s="73">
        <v>1994.0</v>
      </c>
      <c r="J256" s="87">
        <f t="shared" si="48"/>
        <v>0.3742997279</v>
      </c>
      <c r="K256" s="89">
        <f t="shared" si="49"/>
        <v>0.6257002721</v>
      </c>
      <c r="L256" s="42" t="str">
        <f t="shared" si="31"/>
        <v>R+</v>
      </c>
      <c r="M256" s="91">
        <f t="shared" si="32"/>
        <v>5.579101169</v>
      </c>
      <c r="N256" s="87">
        <f t="shared" si="6"/>
        <v>0.47079777</v>
      </c>
      <c r="O256" s="89">
        <f t="shared" si="7"/>
        <v>0.52920223</v>
      </c>
      <c r="P256" s="44" t="str">
        <f t="shared" si="33"/>
        <v>R+</v>
      </c>
      <c r="Q256" s="91">
        <f t="shared" si="34"/>
        <v>4.884742315</v>
      </c>
      <c r="R256" s="87">
        <f t="shared" si="8"/>
        <v>0.4741488427</v>
      </c>
      <c r="S256" s="89">
        <f t="shared" si="9"/>
        <v>0.5258511573</v>
      </c>
      <c r="T256" s="44" t="str">
        <f t="shared" si="35"/>
        <v>R+</v>
      </c>
      <c r="U256" s="91">
        <f t="shared" si="36"/>
        <v>6.273460022</v>
      </c>
      <c r="V256" s="87">
        <f t="shared" si="50"/>
        <v>0.3742997279</v>
      </c>
      <c r="W256" s="124">
        <f t="shared" si="51"/>
        <v>0.6257002721</v>
      </c>
      <c r="X256" s="87">
        <f t="shared" si="12"/>
        <v>0.4047861673</v>
      </c>
      <c r="Y256" s="124">
        <f t="shared" si="13"/>
        <v>0.5952138327</v>
      </c>
      <c r="Z256" s="87">
        <f t="shared" si="14"/>
        <v>0.7897531357</v>
      </c>
      <c r="AA256" s="89">
        <f t="shared" si="15"/>
        <v>0.03380578824</v>
      </c>
      <c r="AB256" s="89">
        <f t="shared" si="16"/>
        <v>0.08013118823</v>
      </c>
      <c r="AC256" s="89">
        <f t="shared" si="17"/>
        <v>0.0849231042</v>
      </c>
      <c r="AD256" s="89">
        <f t="shared" si="18"/>
        <v>0.0006736692816</v>
      </c>
      <c r="AE256" s="89">
        <f t="shared" si="19"/>
        <v>0.01071311439</v>
      </c>
      <c r="AF256" s="87"/>
      <c r="AG256" s="124"/>
      <c r="AH256" s="21">
        <v>253.0</v>
      </c>
      <c r="AI256" s="128">
        <f t="shared" si="20"/>
        <v>174932</v>
      </c>
      <c r="AJ256" s="182">
        <v>65477.0</v>
      </c>
      <c r="AK256" s="182">
        <v>109455.0</v>
      </c>
      <c r="AL256" s="197">
        <v>0.0</v>
      </c>
      <c r="AM256" s="128">
        <v>123935.0</v>
      </c>
      <c r="AN256" s="138">
        <v>182239.0</v>
      </c>
      <c r="AO256" s="128"/>
      <c r="AP256" s="138"/>
      <c r="AQ256" s="109">
        <f t="shared" si="21"/>
        <v>-5.579101169</v>
      </c>
      <c r="AR256" s="198">
        <v>350909.0</v>
      </c>
      <c r="AS256" s="182">
        <v>163493.0</v>
      </c>
      <c r="AT256" s="182">
        <v>183775.0</v>
      </c>
      <c r="AU256" s="132">
        <f t="shared" si="37"/>
        <v>-4.884742315</v>
      </c>
      <c r="AV256" s="128">
        <v>176436.0</v>
      </c>
      <c r="AW256" s="130">
        <v>195675.0</v>
      </c>
      <c r="AX256" s="132">
        <f t="shared" si="38"/>
        <v>-6.273460022</v>
      </c>
      <c r="AY256" s="42">
        <v>732771.0</v>
      </c>
      <c r="AZ256" s="44">
        <v>567938.0</v>
      </c>
      <c r="BA256" s="44">
        <v>24936.0</v>
      </c>
      <c r="BB256" s="44">
        <v>64056.0</v>
      </c>
      <c r="BC256" s="44">
        <v>63677.0</v>
      </c>
      <c r="BD256" s="44">
        <v>544.0</v>
      </c>
      <c r="BE256" s="71">
        <v>11620.0</v>
      </c>
      <c r="BF256" s="42">
        <v>564075.0</v>
      </c>
      <c r="BG256" s="44">
        <v>445480.0</v>
      </c>
      <c r="BH256" s="44">
        <v>19069.0</v>
      </c>
      <c r="BI256" s="44">
        <v>45200.0</v>
      </c>
      <c r="BJ256" s="44">
        <v>47903.0</v>
      </c>
      <c r="BK256" s="44">
        <v>380.0</v>
      </c>
      <c r="BL256" s="71">
        <v>6043.0</v>
      </c>
      <c r="BM256" s="186"/>
      <c r="BN256" s="186"/>
      <c r="BO256" s="44"/>
      <c r="BP256" s="58"/>
      <c r="BQ256" s="58"/>
      <c r="BR256" s="58"/>
      <c r="BS256" s="58"/>
      <c r="BT256" s="58"/>
      <c r="BU256" s="58"/>
      <c r="BV256" s="58"/>
      <c r="BW256" s="58"/>
      <c r="BX256" s="58"/>
      <c r="BY256" s="58"/>
      <c r="BZ256" s="58"/>
      <c r="CA256" s="58"/>
      <c r="CB256" s="58"/>
      <c r="CC256" s="58"/>
      <c r="CD256" s="56"/>
      <c r="CE256" s="56"/>
      <c r="CF256" s="58"/>
      <c r="CG256" s="56"/>
      <c r="CH256" s="58"/>
      <c r="CI256" s="58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</row>
    <row r="257" ht="15.0" customHeight="1">
      <c r="A257" s="139" t="s">
        <v>1993</v>
      </c>
      <c r="B257" s="140" t="s">
        <v>1994</v>
      </c>
      <c r="C257" s="65" t="s">
        <v>1995</v>
      </c>
      <c r="D257" s="67" t="s">
        <v>1996</v>
      </c>
      <c r="E257" s="69" t="s">
        <v>1997</v>
      </c>
      <c r="F257" s="71" t="s">
        <v>1998</v>
      </c>
      <c r="G257" s="73">
        <v>1945.0</v>
      </c>
      <c r="H257" s="75" t="s">
        <v>103</v>
      </c>
      <c r="I257" s="73">
        <v>2014.0</v>
      </c>
      <c r="J257" s="87">
        <f t="shared" si="48"/>
        <v>0.6095062211</v>
      </c>
      <c r="K257" s="89">
        <f t="shared" si="49"/>
        <v>0.3650971247</v>
      </c>
      <c r="L257" s="42" t="str">
        <f t="shared" si="31"/>
        <v>D+</v>
      </c>
      <c r="M257" s="180">
        <f t="shared" si="32"/>
        <v>13.97116697</v>
      </c>
      <c r="N257" s="87">
        <f t="shared" si="6"/>
        <v>0.6722211105</v>
      </c>
      <c r="O257" s="89">
        <f t="shared" si="7"/>
        <v>0.3277788895</v>
      </c>
      <c r="P257" s="44" t="str">
        <f t="shared" si="33"/>
        <v>D+</v>
      </c>
      <c r="Q257" s="180">
        <f t="shared" si="34"/>
        <v>15.25759173</v>
      </c>
      <c r="R257" s="87">
        <f t="shared" si="8"/>
        <v>0.663730865</v>
      </c>
      <c r="S257" s="89">
        <f t="shared" si="9"/>
        <v>0.336269135</v>
      </c>
      <c r="T257" s="44" t="str">
        <f t="shared" si="35"/>
        <v>D+</v>
      </c>
      <c r="U257" s="180">
        <f t="shared" si="36"/>
        <v>12.68474221</v>
      </c>
      <c r="V257" s="87">
        <f t="shared" si="50"/>
        <v>0.6253890095</v>
      </c>
      <c r="W257" s="124">
        <f t="shared" si="51"/>
        <v>0.3746109905</v>
      </c>
      <c r="X257" s="87">
        <f t="shared" si="12"/>
        <v>0.7012793295</v>
      </c>
      <c r="Y257" s="124">
        <f t="shared" si="13"/>
        <v>0.2987206705</v>
      </c>
      <c r="Z257" s="87">
        <f t="shared" si="14"/>
        <v>0.53925056</v>
      </c>
      <c r="AA257" s="89">
        <f t="shared" si="15"/>
        <v>0.1665277493</v>
      </c>
      <c r="AB257" s="89">
        <f t="shared" si="16"/>
        <v>0.1429879436</v>
      </c>
      <c r="AC257" s="89">
        <f t="shared" si="17"/>
        <v>0.1349313296</v>
      </c>
      <c r="AD257" s="89">
        <f t="shared" si="18"/>
        <v>0.001211883238</v>
      </c>
      <c r="AE257" s="89">
        <f t="shared" si="19"/>
        <v>0.01509053428</v>
      </c>
      <c r="AF257" s="87"/>
      <c r="AG257" s="124"/>
      <c r="AH257" s="21">
        <v>254.0</v>
      </c>
      <c r="AI257" s="128">
        <f t="shared" si="20"/>
        <v>148366</v>
      </c>
      <c r="AJ257" s="182">
        <v>90430.0</v>
      </c>
      <c r="AK257" s="182">
        <v>54168.0</v>
      </c>
      <c r="AL257" s="183">
        <v>3768.0</v>
      </c>
      <c r="AM257" s="128">
        <v>189938.0</v>
      </c>
      <c r="AN257" s="138">
        <v>80907.0</v>
      </c>
      <c r="AO257" s="128"/>
      <c r="AP257" s="138"/>
      <c r="AQ257" s="109">
        <f t="shared" si="21"/>
        <v>13.97116697</v>
      </c>
      <c r="AR257" s="198">
        <v>298083.0</v>
      </c>
      <c r="AS257" s="182">
        <v>198197.0</v>
      </c>
      <c r="AT257" s="182">
        <v>96642.0</v>
      </c>
      <c r="AU257" s="132">
        <f t="shared" si="37"/>
        <v>15.25759173</v>
      </c>
      <c r="AV257" s="128">
        <v>204001.0</v>
      </c>
      <c r="AW257" s="130">
        <v>103354.0</v>
      </c>
      <c r="AX257" s="132">
        <f t="shared" si="38"/>
        <v>12.68474221</v>
      </c>
      <c r="AY257" s="42">
        <v>730872.0</v>
      </c>
      <c r="AZ257" s="44">
        <v>370303.0</v>
      </c>
      <c r="BA257" s="44">
        <v>125464.0</v>
      </c>
      <c r="BB257" s="44">
        <v>114457.0</v>
      </c>
      <c r="BC257" s="44">
        <v>104827.0</v>
      </c>
      <c r="BD257" s="44">
        <v>1054.0</v>
      </c>
      <c r="BE257" s="71">
        <v>14767.0</v>
      </c>
      <c r="BF257" s="42">
        <v>560285.0</v>
      </c>
      <c r="BG257" s="44">
        <v>302134.0</v>
      </c>
      <c r="BH257" s="44">
        <v>93303.0</v>
      </c>
      <c r="BI257" s="44">
        <v>80114.0</v>
      </c>
      <c r="BJ257" s="44">
        <v>75600.0</v>
      </c>
      <c r="BK257" s="44">
        <v>679.0</v>
      </c>
      <c r="BL257" s="71">
        <v>8455.0</v>
      </c>
      <c r="BM257" s="186"/>
      <c r="BN257" s="186"/>
      <c r="BO257" s="44"/>
      <c r="BP257" s="58"/>
      <c r="BQ257" s="58"/>
      <c r="BR257" s="58"/>
      <c r="BS257" s="58"/>
      <c r="BT257" s="58"/>
      <c r="BU257" s="58"/>
      <c r="BV257" s="58"/>
      <c r="BW257" s="58"/>
      <c r="BX257" s="58"/>
      <c r="BY257" s="58"/>
      <c r="BZ257" s="58"/>
      <c r="CA257" s="58"/>
      <c r="CB257" s="58"/>
      <c r="CC257" s="58"/>
      <c r="CD257" s="56"/>
      <c r="CE257" s="56"/>
      <c r="CF257" s="58"/>
      <c r="CG257" s="56"/>
      <c r="CH257" s="58"/>
      <c r="CI257" s="58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</row>
    <row r="258" ht="15.0" customHeight="1">
      <c r="A258" s="176" t="s">
        <v>1999</v>
      </c>
      <c r="B258" s="178" t="s">
        <v>2000</v>
      </c>
      <c r="C258" s="65" t="s">
        <v>2001</v>
      </c>
      <c r="D258" s="67" t="s">
        <v>2002</v>
      </c>
      <c r="E258" s="69" t="s">
        <v>2003</v>
      </c>
      <c r="F258" s="71" t="s">
        <v>2004</v>
      </c>
      <c r="G258" s="73">
        <v>1959.0</v>
      </c>
      <c r="H258" s="75" t="s">
        <v>110</v>
      </c>
      <c r="I258" s="73">
        <v>2012.0</v>
      </c>
      <c r="J258" s="87">
        <f t="shared" si="48"/>
        <v>0.5858625133</v>
      </c>
      <c r="K258" s="89">
        <f t="shared" si="49"/>
        <v>0.4141374867</v>
      </c>
      <c r="L258" s="42" t="str">
        <f t="shared" si="31"/>
        <v>D+</v>
      </c>
      <c r="M258" s="180">
        <f t="shared" si="32"/>
        <v>6.54431196</v>
      </c>
      <c r="N258" s="87">
        <f t="shared" si="6"/>
        <v>0.5825026899</v>
      </c>
      <c r="O258" s="89">
        <f t="shared" si="7"/>
        <v>0.4174973101</v>
      </c>
      <c r="P258" s="44" t="str">
        <f t="shared" si="33"/>
        <v>D+</v>
      </c>
      <c r="Q258" s="180">
        <f t="shared" si="34"/>
        <v>6.285749677</v>
      </c>
      <c r="R258" s="87">
        <f t="shared" si="8"/>
        <v>0.6049121853</v>
      </c>
      <c r="S258" s="89">
        <f t="shared" si="9"/>
        <v>0.3950878147</v>
      </c>
      <c r="T258" s="44" t="str">
        <f t="shared" si="35"/>
        <v>D+</v>
      </c>
      <c r="U258" s="180">
        <f t="shared" si="36"/>
        <v>6.802874244</v>
      </c>
      <c r="V258" s="87">
        <f t="shared" si="50"/>
        <v>0.5858625133</v>
      </c>
      <c r="W258" s="124">
        <f t="shared" si="51"/>
        <v>0.4141374867</v>
      </c>
      <c r="X258" s="87">
        <f t="shared" si="12"/>
        <v>0.5915968584</v>
      </c>
      <c r="Y258" s="124">
        <f t="shared" si="13"/>
        <v>0.4084031416</v>
      </c>
      <c r="Z258" s="87">
        <f t="shared" si="14"/>
        <v>0.4685436849</v>
      </c>
      <c r="AA258" s="89">
        <f t="shared" si="15"/>
        <v>0.02405235846</v>
      </c>
      <c r="AB258" s="89">
        <f t="shared" si="16"/>
        <v>0.434924223</v>
      </c>
      <c r="AC258" s="89">
        <f t="shared" si="17"/>
        <v>0.02239324594</v>
      </c>
      <c r="AD258" s="89">
        <f t="shared" si="18"/>
        <v>0.03490245793</v>
      </c>
      <c r="AE258" s="89">
        <f t="shared" si="19"/>
        <v>0.01518402975</v>
      </c>
      <c r="AF258" s="87"/>
      <c r="AG258" s="124"/>
      <c r="AH258" s="21">
        <v>255.0</v>
      </c>
      <c r="AI258" s="128">
        <f t="shared" si="20"/>
        <v>180032</v>
      </c>
      <c r="AJ258" s="182">
        <v>105474.0</v>
      </c>
      <c r="AK258" s="182">
        <v>74558.0</v>
      </c>
      <c r="AL258" s="197">
        <v>0.0</v>
      </c>
      <c r="AM258" s="42">
        <v>162924.0</v>
      </c>
      <c r="AN258" s="71">
        <v>112473.0</v>
      </c>
      <c r="AO258" s="42"/>
      <c r="AP258" s="71"/>
      <c r="AQ258" s="109">
        <f t="shared" si="21"/>
        <v>6.54431196</v>
      </c>
      <c r="AR258" s="198">
        <v>282195.0</v>
      </c>
      <c r="AS258" s="182">
        <v>155915.0</v>
      </c>
      <c r="AT258" s="182">
        <v>111749.0</v>
      </c>
      <c r="AU258" s="132">
        <f t="shared" si="37"/>
        <v>6.285749677</v>
      </c>
      <c r="AV258" s="128">
        <v>178068.0</v>
      </c>
      <c r="AW258" s="130">
        <v>116302.0</v>
      </c>
      <c r="AX258" s="132">
        <f t="shared" si="38"/>
        <v>6.802874244</v>
      </c>
      <c r="AY258" s="42">
        <v>686391.0</v>
      </c>
      <c r="AZ258" s="44">
        <v>288232.0</v>
      </c>
      <c r="BA258" s="44">
        <v>16016.0</v>
      </c>
      <c r="BB258" s="44">
        <v>329665.0</v>
      </c>
      <c r="BC258" s="44">
        <v>14776.0</v>
      </c>
      <c r="BD258" s="44">
        <v>24773.0</v>
      </c>
      <c r="BE258" s="71">
        <v>12929.0</v>
      </c>
      <c r="BF258" s="42">
        <v>523774.0</v>
      </c>
      <c r="BG258" s="44">
        <v>245411.0</v>
      </c>
      <c r="BH258" s="44">
        <v>12598.0</v>
      </c>
      <c r="BI258" s="44">
        <v>227802.0</v>
      </c>
      <c r="BJ258" s="44">
        <v>11729.0</v>
      </c>
      <c r="BK258" s="44">
        <v>18281.0</v>
      </c>
      <c r="BL258" s="71">
        <v>7953.0</v>
      </c>
      <c r="BM258" s="186"/>
      <c r="BN258" s="186"/>
      <c r="BO258" s="44"/>
      <c r="BP258" s="58"/>
      <c r="BQ258" s="58"/>
      <c r="BR258" s="58"/>
      <c r="BS258" s="58"/>
      <c r="BT258" s="58"/>
      <c r="BU258" s="58"/>
      <c r="BV258" s="58"/>
      <c r="BW258" s="58"/>
      <c r="BX258" s="58"/>
      <c r="BY258" s="58"/>
      <c r="BZ258" s="58"/>
      <c r="CA258" s="58"/>
      <c r="CB258" s="58"/>
      <c r="CC258" s="58"/>
      <c r="CD258" s="56"/>
      <c r="CE258" s="56"/>
      <c r="CF258" s="58"/>
      <c r="CG258" s="56"/>
      <c r="CH258" s="58"/>
      <c r="CI258" s="58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</row>
    <row r="259" ht="15.0" customHeight="1">
      <c r="A259" s="139" t="s">
        <v>2005</v>
      </c>
      <c r="B259" s="140" t="s">
        <v>2006</v>
      </c>
      <c r="C259" s="72" t="s">
        <v>476</v>
      </c>
      <c r="D259" s="74" t="s">
        <v>2007</v>
      </c>
      <c r="E259" s="69" t="s">
        <v>2008</v>
      </c>
      <c r="F259" s="71" t="s">
        <v>2009</v>
      </c>
      <c r="G259" s="73">
        <v>1947.0</v>
      </c>
      <c r="H259" s="75" t="s">
        <v>129</v>
      </c>
      <c r="I259" s="118" t="s">
        <v>2010</v>
      </c>
      <c r="J259" s="87">
        <f t="shared" si="48"/>
        <v>0.3552582608</v>
      </c>
      <c r="K259" s="89">
        <f t="shared" si="49"/>
        <v>0.6442748195</v>
      </c>
      <c r="L259" s="42" t="str">
        <f t="shared" si="31"/>
        <v>R+</v>
      </c>
      <c r="M259" s="91">
        <f t="shared" si="32"/>
        <v>5.039388212</v>
      </c>
      <c r="N259" s="87">
        <f t="shared" si="6"/>
        <v>0.4646685175</v>
      </c>
      <c r="O259" s="89">
        <f t="shared" si="7"/>
        <v>0.5353314825</v>
      </c>
      <c r="P259" s="44" t="str">
        <f t="shared" si="33"/>
        <v>R+</v>
      </c>
      <c r="Q259" s="91">
        <f t="shared" si="34"/>
        <v>5.49766757</v>
      </c>
      <c r="R259" s="87">
        <f t="shared" si="8"/>
        <v>0.4910723544</v>
      </c>
      <c r="S259" s="89">
        <f t="shared" si="9"/>
        <v>0.5089276456</v>
      </c>
      <c r="T259" s="44" t="str">
        <f t="shared" si="35"/>
        <v>R+</v>
      </c>
      <c r="U259" s="91">
        <f t="shared" si="36"/>
        <v>4.581108854</v>
      </c>
      <c r="V259" s="87">
        <f t="shared" si="50"/>
        <v>0.3554242153</v>
      </c>
      <c r="W259" s="124">
        <f t="shared" si="51"/>
        <v>0.6445757847</v>
      </c>
      <c r="X259" s="87">
        <f t="shared" si="12"/>
        <v>0.4089872283</v>
      </c>
      <c r="Y259" s="124">
        <f t="shared" si="13"/>
        <v>0.5910127717</v>
      </c>
      <c r="Z259" s="87">
        <f t="shared" si="14"/>
        <v>0.4531934385</v>
      </c>
      <c r="AA259" s="89">
        <f t="shared" si="15"/>
        <v>0.01632892181</v>
      </c>
      <c r="AB259" s="89">
        <f t="shared" si="16"/>
        <v>0.4687458224</v>
      </c>
      <c r="AC259" s="89">
        <f t="shared" si="17"/>
        <v>0.008435757704</v>
      </c>
      <c r="AD259" s="89">
        <f t="shared" si="18"/>
        <v>0.04277053009</v>
      </c>
      <c r="AE259" s="89">
        <f t="shared" si="19"/>
        <v>0.01052552942</v>
      </c>
      <c r="AF259" s="87"/>
      <c r="AG259" s="124"/>
      <c r="AH259" s="21">
        <v>256.0</v>
      </c>
      <c r="AI259" s="128">
        <f t="shared" si="20"/>
        <v>147777</v>
      </c>
      <c r="AJ259" s="182">
        <v>52499.0</v>
      </c>
      <c r="AK259" s="182">
        <v>95209.0</v>
      </c>
      <c r="AL259" s="197">
        <v>69.0</v>
      </c>
      <c r="AM259" s="42">
        <v>92162.0</v>
      </c>
      <c r="AN259" s="71">
        <v>133180.0</v>
      </c>
      <c r="AO259" s="42"/>
      <c r="AP259" s="71"/>
      <c r="AQ259" s="109">
        <f t="shared" si="21"/>
        <v>-5.039388212</v>
      </c>
      <c r="AR259" s="198">
        <v>230391.0</v>
      </c>
      <c r="AS259" s="182">
        <v>103438.0</v>
      </c>
      <c r="AT259" s="182">
        <v>119168.0</v>
      </c>
      <c r="AU259" s="132">
        <f t="shared" si="37"/>
        <v>-5.49766757</v>
      </c>
      <c r="AV259" s="128">
        <v>118400.0</v>
      </c>
      <c r="AW259" s="130">
        <v>122705.0</v>
      </c>
      <c r="AX259" s="132">
        <f t="shared" si="38"/>
        <v>-4.581108854</v>
      </c>
      <c r="AY259" s="42">
        <v>686420.0</v>
      </c>
      <c r="AZ259" s="44">
        <v>275624.0</v>
      </c>
      <c r="BA259" s="44">
        <v>10725.0</v>
      </c>
      <c r="BB259" s="44">
        <v>355689.0</v>
      </c>
      <c r="BC259" s="44">
        <v>5258.0</v>
      </c>
      <c r="BD259" s="44">
        <v>30590.0</v>
      </c>
      <c r="BE259" s="71">
        <v>8534.0</v>
      </c>
      <c r="BF259" s="42">
        <v>508668.0</v>
      </c>
      <c r="BG259" s="44">
        <v>230525.0</v>
      </c>
      <c r="BH259" s="44">
        <v>8306.0</v>
      </c>
      <c r="BI259" s="44">
        <v>238436.0</v>
      </c>
      <c r="BJ259" s="44">
        <v>4291.0</v>
      </c>
      <c r="BK259" s="44">
        <v>21756.0</v>
      </c>
      <c r="BL259" s="71">
        <v>5354.0</v>
      </c>
      <c r="BM259" s="186"/>
      <c r="BN259" s="186"/>
      <c r="BO259" s="44"/>
      <c r="BP259" s="58"/>
      <c r="BQ259" s="58"/>
      <c r="BR259" s="58"/>
      <c r="BS259" s="58"/>
      <c r="BT259" s="58"/>
      <c r="BU259" s="58"/>
      <c r="BV259" s="58"/>
      <c r="BW259" s="58"/>
      <c r="BX259" s="58"/>
      <c r="BY259" s="58"/>
      <c r="BZ259" s="58"/>
      <c r="CA259" s="58"/>
      <c r="CB259" s="58"/>
      <c r="CC259" s="58"/>
      <c r="CD259" s="56"/>
      <c r="CE259" s="56"/>
      <c r="CF259" s="58"/>
      <c r="CG259" s="56"/>
      <c r="CH259" s="58"/>
      <c r="CI259" s="58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</row>
    <row r="260" ht="15.0" customHeight="1">
      <c r="A260" s="176" t="s">
        <v>2011</v>
      </c>
      <c r="B260" s="178" t="s">
        <v>2012</v>
      </c>
      <c r="C260" s="65" t="s">
        <v>2013</v>
      </c>
      <c r="D260" s="67" t="s">
        <v>2014</v>
      </c>
      <c r="E260" s="69" t="s">
        <v>2015</v>
      </c>
      <c r="F260" s="71" t="s">
        <v>2016</v>
      </c>
      <c r="G260" s="73">
        <v>1972.0</v>
      </c>
      <c r="H260" s="75" t="s">
        <v>110</v>
      </c>
      <c r="I260" s="73">
        <v>2008.0</v>
      </c>
      <c r="J260" s="87">
        <f t="shared" si="48"/>
        <v>0.6152295791</v>
      </c>
      <c r="K260" s="89">
        <f t="shared" si="49"/>
        <v>0.3844879289</v>
      </c>
      <c r="L260" s="42" t="str">
        <f t="shared" si="31"/>
        <v>D+</v>
      </c>
      <c r="M260" s="180">
        <f t="shared" si="32"/>
        <v>8.073891453</v>
      </c>
      <c r="N260" s="87">
        <f t="shared" si="6"/>
        <v>0.597968971</v>
      </c>
      <c r="O260" s="89">
        <f t="shared" si="7"/>
        <v>0.402031029</v>
      </c>
      <c r="P260" s="44" t="str">
        <f t="shared" si="33"/>
        <v>D+</v>
      </c>
      <c r="Q260" s="180">
        <f t="shared" si="34"/>
        <v>7.832377786</v>
      </c>
      <c r="R260" s="87">
        <f t="shared" si="8"/>
        <v>0.6200374941</v>
      </c>
      <c r="S260" s="89">
        <f t="shared" si="9"/>
        <v>0.3799625059</v>
      </c>
      <c r="T260" s="44" t="str">
        <f t="shared" si="35"/>
        <v>D+</v>
      </c>
      <c r="U260" s="180">
        <f t="shared" si="36"/>
        <v>8.315405119</v>
      </c>
      <c r="V260" s="87">
        <f t="shared" si="50"/>
        <v>0.6154034256</v>
      </c>
      <c r="W260" s="124">
        <f t="shared" si="51"/>
        <v>0.3845965744</v>
      </c>
      <c r="X260" s="87">
        <f t="shared" si="12"/>
        <v>0.6312467182</v>
      </c>
      <c r="Y260" s="124">
        <f t="shared" si="13"/>
        <v>0.3687532818</v>
      </c>
      <c r="Z260" s="87">
        <f t="shared" si="14"/>
        <v>0.4367787586</v>
      </c>
      <c r="AA260" s="89">
        <f t="shared" si="15"/>
        <v>0.01289008296</v>
      </c>
      <c r="AB260" s="89">
        <f t="shared" si="16"/>
        <v>0.3642998435</v>
      </c>
      <c r="AC260" s="89">
        <f t="shared" si="17"/>
        <v>0.01165795715</v>
      </c>
      <c r="AD260" s="89">
        <f t="shared" si="18"/>
        <v>0.1612490528</v>
      </c>
      <c r="AE260" s="89">
        <f t="shared" si="19"/>
        <v>0.01312430496</v>
      </c>
      <c r="AF260" s="87"/>
      <c r="AG260" s="124"/>
      <c r="AH260" s="21">
        <v>257.0</v>
      </c>
      <c r="AI260" s="128">
        <f t="shared" si="20"/>
        <v>184076</v>
      </c>
      <c r="AJ260" s="182">
        <v>113249.0</v>
      </c>
      <c r="AK260" s="182">
        <v>70775.0</v>
      </c>
      <c r="AL260" s="197">
        <v>52.0</v>
      </c>
      <c r="AM260" s="42">
        <v>167103.0</v>
      </c>
      <c r="AN260" s="71">
        <v>97616.0</v>
      </c>
      <c r="AO260" s="42"/>
      <c r="AP260" s="71"/>
      <c r="AQ260" s="109">
        <f t="shared" si="21"/>
        <v>8.073891453</v>
      </c>
      <c r="AR260" s="198">
        <v>271171.0</v>
      </c>
      <c r="AS260" s="182">
        <v>155982.0</v>
      </c>
      <c r="AT260" s="182">
        <v>104871.0</v>
      </c>
      <c r="AU260" s="132">
        <f t="shared" si="37"/>
        <v>7.832377786</v>
      </c>
      <c r="AV260" s="128">
        <v>175953.0</v>
      </c>
      <c r="AW260" s="130">
        <v>107825.0</v>
      </c>
      <c r="AX260" s="132">
        <f t="shared" si="38"/>
        <v>8.315405119</v>
      </c>
      <c r="AY260" s="42">
        <v>686368.0</v>
      </c>
      <c r="AZ260" s="44">
        <v>269954.0</v>
      </c>
      <c r="BA260" s="44">
        <v>8721.0</v>
      </c>
      <c r="BB260" s="44">
        <v>268049.0</v>
      </c>
      <c r="BC260" s="44">
        <v>7517.0</v>
      </c>
      <c r="BD260" s="44">
        <v>120005.0</v>
      </c>
      <c r="BE260" s="71">
        <v>12122.0</v>
      </c>
      <c r="BF260" s="42">
        <v>508065.0</v>
      </c>
      <c r="BG260" s="44">
        <v>221912.0</v>
      </c>
      <c r="BH260" s="44">
        <v>6549.0</v>
      </c>
      <c r="BI260" s="44">
        <v>185088.0</v>
      </c>
      <c r="BJ260" s="44">
        <v>5923.0</v>
      </c>
      <c r="BK260" s="44">
        <v>81925.0</v>
      </c>
      <c r="BL260" s="71">
        <v>6668.0</v>
      </c>
      <c r="BM260" s="186"/>
      <c r="BN260" s="186"/>
      <c r="BO260" s="44"/>
      <c r="BP260" s="58"/>
      <c r="BQ260" s="58"/>
      <c r="BR260" s="58"/>
      <c r="BS260" s="58"/>
      <c r="BT260" s="58"/>
      <c r="BU260" s="58"/>
      <c r="BV260" s="58"/>
      <c r="BW260" s="58"/>
      <c r="BX260" s="58"/>
      <c r="BY260" s="58"/>
      <c r="BZ260" s="58"/>
      <c r="CA260" s="58"/>
      <c r="CB260" s="58"/>
      <c r="CC260" s="58"/>
      <c r="CD260" s="56"/>
      <c r="CE260" s="56"/>
      <c r="CF260" s="58"/>
      <c r="CG260" s="56"/>
      <c r="CH260" s="58"/>
      <c r="CI260" s="58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</row>
    <row r="261" ht="15.0" customHeight="1">
      <c r="A261" s="139" t="s">
        <v>2017</v>
      </c>
      <c r="B261" s="140" t="s">
        <v>2018</v>
      </c>
      <c r="C261" s="72" t="s">
        <v>678</v>
      </c>
      <c r="D261" s="74" t="s">
        <v>2019</v>
      </c>
      <c r="E261" s="69" t="s">
        <v>2020</v>
      </c>
      <c r="F261" s="71" t="s">
        <v>2021</v>
      </c>
      <c r="G261" s="287">
        <v>1980.0</v>
      </c>
      <c r="H261" s="75" t="s">
        <v>175</v>
      </c>
      <c r="I261" s="73">
        <v>2014.0</v>
      </c>
      <c r="J261" s="87">
        <f t="shared" si="48"/>
        <v>0.4553958291</v>
      </c>
      <c r="K261" s="89">
        <f t="shared" si="49"/>
        <v>0.5439794059</v>
      </c>
      <c r="L261" s="42" t="str">
        <f t="shared" si="31"/>
        <v>R+</v>
      </c>
      <c r="M261" s="91">
        <f t="shared" si="32"/>
        <v>1.750207321</v>
      </c>
      <c r="N261" s="87">
        <f t="shared" si="6"/>
        <v>0.5027293942</v>
      </c>
      <c r="O261" s="89">
        <f t="shared" si="7"/>
        <v>0.4972706058</v>
      </c>
      <c r="P261" s="44" t="str">
        <f t="shared" si="33"/>
        <v>R+</v>
      </c>
      <c r="Q261" s="91">
        <f t="shared" si="34"/>
        <v>1.691579898</v>
      </c>
      <c r="R261" s="87">
        <f t="shared" si="8"/>
        <v>0.5187950955</v>
      </c>
      <c r="S261" s="89">
        <f t="shared" si="9"/>
        <v>0.4812049045</v>
      </c>
      <c r="T261" s="44" t="str">
        <f t="shared" si="35"/>
        <v>R+</v>
      </c>
      <c r="U261" s="91">
        <f t="shared" si="36"/>
        <v>1.808834744</v>
      </c>
      <c r="V261" s="87">
        <f t="shared" si="50"/>
        <v>0.4556805224</v>
      </c>
      <c r="W261" s="124">
        <f t="shared" si="51"/>
        <v>0.5443194776</v>
      </c>
      <c r="X261" s="87">
        <f t="shared" si="12"/>
        <v>0.524911754</v>
      </c>
      <c r="Y261" s="124">
        <f t="shared" si="13"/>
        <v>0.475088246</v>
      </c>
      <c r="Z261" s="87">
        <f t="shared" si="14"/>
        <v>0.7998343482</v>
      </c>
      <c r="AA261" s="89">
        <f t="shared" si="15"/>
        <v>0.04256887748</v>
      </c>
      <c r="AB261" s="89">
        <f t="shared" si="16"/>
        <v>0.1116329447</v>
      </c>
      <c r="AC261" s="89">
        <f t="shared" si="17"/>
        <v>0.03344710519</v>
      </c>
      <c r="AD261" s="89">
        <f t="shared" si="18"/>
        <v>0.002373735995</v>
      </c>
      <c r="AE261" s="89">
        <f t="shared" si="19"/>
        <v>0.01014298847</v>
      </c>
      <c r="AF261" s="87"/>
      <c r="AG261" s="124"/>
      <c r="AH261" s="21">
        <v>258.0</v>
      </c>
      <c r="AI261" s="128">
        <f t="shared" si="20"/>
        <v>172865</v>
      </c>
      <c r="AJ261" s="182">
        <v>78722.0</v>
      </c>
      <c r="AK261" s="182">
        <v>94035.0</v>
      </c>
      <c r="AL261" s="197">
        <v>108.0</v>
      </c>
      <c r="AM261" s="128">
        <v>146179.0</v>
      </c>
      <c r="AN261" s="138">
        <v>132304.0</v>
      </c>
      <c r="AO261" s="128"/>
      <c r="AP261" s="138"/>
      <c r="AQ261" s="109">
        <f t="shared" si="21"/>
        <v>-1.750207321</v>
      </c>
      <c r="AR261" s="198">
        <v>295673.0</v>
      </c>
      <c r="AS261" s="182">
        <v>146708.0</v>
      </c>
      <c r="AT261" s="182">
        <v>145115.0</v>
      </c>
      <c r="AU261" s="132">
        <f t="shared" si="37"/>
        <v>-1.691579898</v>
      </c>
      <c r="AV261" s="128">
        <v>168611.0</v>
      </c>
      <c r="AW261" s="130">
        <v>156394.0</v>
      </c>
      <c r="AX261" s="132">
        <f t="shared" si="38"/>
        <v>-1.808834744</v>
      </c>
      <c r="AY261" s="42">
        <v>717177.0</v>
      </c>
      <c r="AZ261" s="44">
        <v>558724.0</v>
      </c>
      <c r="BA261" s="44">
        <v>32109.0</v>
      </c>
      <c r="BB261" s="44">
        <v>89960.0</v>
      </c>
      <c r="BC261" s="44">
        <v>24029.0</v>
      </c>
      <c r="BD261" s="44">
        <v>1735.0</v>
      </c>
      <c r="BE261" s="71">
        <v>10620.0</v>
      </c>
      <c r="BF261" s="42">
        <v>549345.0</v>
      </c>
      <c r="BG261" s="44">
        <v>439385.0</v>
      </c>
      <c r="BH261" s="44">
        <v>23385.0</v>
      </c>
      <c r="BI261" s="44">
        <v>61325.0</v>
      </c>
      <c r="BJ261" s="44">
        <v>18374.0</v>
      </c>
      <c r="BK261" s="44">
        <v>1304.0</v>
      </c>
      <c r="BL261" s="71">
        <v>5572.0</v>
      </c>
      <c r="BM261" s="186"/>
      <c r="BN261" s="186"/>
      <c r="BO261" s="44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6"/>
      <c r="CE261" s="56"/>
      <c r="CF261" s="58"/>
      <c r="CG261" s="56"/>
      <c r="CH261" s="58"/>
      <c r="CI261" s="58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</row>
    <row r="262" ht="15.0" customHeight="1">
      <c r="A262" s="176" t="s">
        <v>2022</v>
      </c>
      <c r="B262" s="178" t="s">
        <v>2023</v>
      </c>
      <c r="C262" s="72" t="s">
        <v>899</v>
      </c>
      <c r="D262" s="74" t="s">
        <v>406</v>
      </c>
      <c r="E262" s="69" t="s">
        <v>2024</v>
      </c>
      <c r="F262" s="71" t="s">
        <v>2025</v>
      </c>
      <c r="G262" s="73">
        <v>1944.0</v>
      </c>
      <c r="H262" s="75" t="s">
        <v>110</v>
      </c>
      <c r="I262" s="73">
        <v>1992.0</v>
      </c>
      <c r="J262" s="87">
        <f t="shared" si="48"/>
        <v>0.3001076581</v>
      </c>
      <c r="K262" s="89">
        <f t="shared" si="49"/>
        <v>0.683104859</v>
      </c>
      <c r="L262" s="42" t="str">
        <f t="shared" si="31"/>
        <v>R+</v>
      </c>
      <c r="M262" s="91">
        <f t="shared" si="32"/>
        <v>0.8619890441</v>
      </c>
      <c r="N262" s="87">
        <f t="shared" si="6"/>
        <v>0.5223027507</v>
      </c>
      <c r="O262" s="89">
        <f t="shared" si="7"/>
        <v>0.4776972493</v>
      </c>
      <c r="P262" s="44" t="str">
        <f t="shared" si="33"/>
        <v>D+</v>
      </c>
      <c r="Q262" s="180">
        <f t="shared" si="34"/>
        <v>0.2657557488</v>
      </c>
      <c r="R262" s="87">
        <f t="shared" si="8"/>
        <v>0.5169861045</v>
      </c>
      <c r="S262" s="89">
        <f t="shared" si="9"/>
        <v>0.4830138955</v>
      </c>
      <c r="T262" s="44" t="str">
        <f t="shared" si="35"/>
        <v>R+</v>
      </c>
      <c r="U262" s="91">
        <f t="shared" si="36"/>
        <v>1.989733837</v>
      </c>
      <c r="V262" s="87">
        <f t="shared" si="50"/>
        <v>0.3052317306</v>
      </c>
      <c r="W262" s="124">
        <f t="shared" si="51"/>
        <v>0.6947682694</v>
      </c>
      <c r="X262" s="87">
        <f t="shared" si="12"/>
        <v>0.4140141814</v>
      </c>
      <c r="Y262" s="124">
        <f t="shared" si="13"/>
        <v>0.5859858186</v>
      </c>
      <c r="Z262" s="87">
        <f t="shared" si="14"/>
        <v>0.6884032777</v>
      </c>
      <c r="AA262" s="89">
        <f t="shared" si="15"/>
        <v>0.08476399955</v>
      </c>
      <c r="AB262" s="89">
        <f t="shared" si="16"/>
        <v>0.1854571605</v>
      </c>
      <c r="AC262" s="89">
        <f t="shared" si="17"/>
        <v>0.02906774606</v>
      </c>
      <c r="AD262" s="89">
        <f t="shared" si="18"/>
        <v>0.001377904487</v>
      </c>
      <c r="AE262" s="89">
        <f t="shared" si="19"/>
        <v>0.01092991169</v>
      </c>
      <c r="AF262" s="87"/>
      <c r="AG262" s="124"/>
      <c r="AH262" s="21">
        <v>259.0</v>
      </c>
      <c r="AI262" s="128">
        <f t="shared" si="20"/>
        <v>139330</v>
      </c>
      <c r="AJ262" s="182">
        <v>41814.0</v>
      </c>
      <c r="AK262" s="182">
        <v>95177.0</v>
      </c>
      <c r="AL262" s="183">
        <v>2339.0</v>
      </c>
      <c r="AM262" s="128">
        <v>100545.0</v>
      </c>
      <c r="AN262" s="138">
        <v>142309.0</v>
      </c>
      <c r="AO262" s="128"/>
      <c r="AP262" s="138"/>
      <c r="AQ262" s="109">
        <f t="shared" si="21"/>
        <v>-0.8619890441</v>
      </c>
      <c r="AR262" s="198">
        <v>272663.0</v>
      </c>
      <c r="AS262" s="182">
        <v>140817.0</v>
      </c>
      <c r="AT262" s="182">
        <v>128791.0</v>
      </c>
      <c r="AU262" s="132">
        <f t="shared" si="37"/>
        <v>0.2657557488</v>
      </c>
      <c r="AV262" s="128">
        <v>156151.0</v>
      </c>
      <c r="AW262" s="130">
        <v>145890.0</v>
      </c>
      <c r="AX262" s="132">
        <f t="shared" si="38"/>
        <v>-1.989733837</v>
      </c>
      <c r="AY262" s="42">
        <v>718757.0</v>
      </c>
      <c r="AZ262" s="44">
        <v>475083.0</v>
      </c>
      <c r="BA262" s="44">
        <v>64067.0</v>
      </c>
      <c r="BB262" s="44">
        <v>146936.0</v>
      </c>
      <c r="BC262" s="44">
        <v>20965.0</v>
      </c>
      <c r="BD262" s="44">
        <v>1055.0</v>
      </c>
      <c r="BE262" s="71">
        <v>10651.0</v>
      </c>
      <c r="BF262" s="42">
        <v>546482.0</v>
      </c>
      <c r="BG262" s="44">
        <v>376200.0</v>
      </c>
      <c r="BH262" s="44">
        <v>46322.0</v>
      </c>
      <c r="BI262" s="44">
        <v>101349.0</v>
      </c>
      <c r="BJ262" s="44">
        <v>15885.0</v>
      </c>
      <c r="BK262" s="44">
        <v>753.0</v>
      </c>
      <c r="BL262" s="71">
        <v>5973.0</v>
      </c>
      <c r="BM262" s="186"/>
      <c r="BN262" s="186"/>
      <c r="BO262" s="44"/>
      <c r="BP262" s="58"/>
      <c r="BQ262" s="58"/>
      <c r="BR262" s="58"/>
      <c r="BS262" s="58"/>
      <c r="BT262" s="58"/>
      <c r="BU262" s="58"/>
      <c r="BV262" s="58"/>
      <c r="BW262" s="58"/>
      <c r="BX262" s="58"/>
      <c r="BY262" s="58"/>
      <c r="BZ262" s="58"/>
      <c r="CA262" s="58"/>
      <c r="CB262" s="58"/>
      <c r="CC262" s="58"/>
      <c r="CD262" s="56"/>
      <c r="CE262" s="56"/>
      <c r="CF262" s="58"/>
      <c r="CG262" s="56"/>
      <c r="CH262" s="58"/>
      <c r="CI262" s="58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</row>
    <row r="263" ht="15.0" customHeight="1">
      <c r="A263" s="139" t="s">
        <v>2026</v>
      </c>
      <c r="B263" s="140" t="s">
        <v>2027</v>
      </c>
      <c r="C263" s="65" t="s">
        <v>476</v>
      </c>
      <c r="D263" s="67" t="s">
        <v>2028</v>
      </c>
      <c r="E263" s="69" t="s">
        <v>2029</v>
      </c>
      <c r="F263" s="71" t="s">
        <v>2030</v>
      </c>
      <c r="G263" s="73">
        <v>1958.0</v>
      </c>
      <c r="H263" s="75" t="s">
        <v>175</v>
      </c>
      <c r="I263" s="73">
        <v>2000.0</v>
      </c>
      <c r="J263" s="87">
        <f t="shared" si="48"/>
        <v>0.5477231939</v>
      </c>
      <c r="K263" s="89">
        <f t="shared" si="49"/>
        <v>0.451826616</v>
      </c>
      <c r="L263" s="42" t="str">
        <f t="shared" si="31"/>
        <v>R+</v>
      </c>
      <c r="M263" s="91">
        <f t="shared" si="32"/>
        <v>0.1951455193</v>
      </c>
      <c r="N263" s="87">
        <f t="shared" si="6"/>
        <v>0.5129244922</v>
      </c>
      <c r="O263" s="89">
        <f t="shared" si="7"/>
        <v>0.4870755078</v>
      </c>
      <c r="P263" s="44" t="str">
        <f t="shared" si="33"/>
        <v>R+</v>
      </c>
      <c r="Q263" s="91">
        <f t="shared" si="34"/>
        <v>0.6720700979</v>
      </c>
      <c r="R263" s="87">
        <f t="shared" si="8"/>
        <v>0.5397012335</v>
      </c>
      <c r="S263" s="89">
        <f t="shared" si="9"/>
        <v>0.4602987665</v>
      </c>
      <c r="T263" s="44" t="str">
        <f t="shared" si="35"/>
        <v>D+</v>
      </c>
      <c r="U263" s="180">
        <f t="shared" si="36"/>
        <v>0.2817790592</v>
      </c>
      <c r="V263" s="87">
        <f t="shared" si="50"/>
        <v>0.5479698845</v>
      </c>
      <c r="W263" s="124">
        <f t="shared" si="51"/>
        <v>0.4520301155</v>
      </c>
      <c r="X263" s="87">
        <f t="shared" si="12"/>
        <v>0.582404651</v>
      </c>
      <c r="Y263" s="124">
        <f t="shared" si="13"/>
        <v>0.417595349</v>
      </c>
      <c r="Z263" s="87">
        <f t="shared" si="14"/>
        <v>0.7394828879</v>
      </c>
      <c r="AA263" s="89">
        <f t="shared" si="15"/>
        <v>0.02881440178</v>
      </c>
      <c r="AB263" s="89">
        <f t="shared" si="16"/>
        <v>0.09026054422</v>
      </c>
      <c r="AC263" s="89">
        <f t="shared" si="17"/>
        <v>0.1269807416</v>
      </c>
      <c r="AD263" s="89">
        <f t="shared" si="18"/>
        <v>0.0007790118659</v>
      </c>
      <c r="AE263" s="89">
        <f t="shared" si="19"/>
        <v>0.01368241259</v>
      </c>
      <c r="AF263" s="87"/>
      <c r="AG263" s="124"/>
      <c r="AH263" s="21">
        <v>260.0</v>
      </c>
      <c r="AI263" s="128">
        <f t="shared" si="20"/>
        <v>164375</v>
      </c>
      <c r="AJ263" s="182">
        <v>90032.0</v>
      </c>
      <c r="AK263" s="182">
        <v>74269.0</v>
      </c>
      <c r="AL263" s="197">
        <v>74.0</v>
      </c>
      <c r="AM263" s="128">
        <v>157880.0</v>
      </c>
      <c r="AN263" s="138">
        <v>113203.0</v>
      </c>
      <c r="AO263" s="128"/>
      <c r="AP263" s="138"/>
      <c r="AQ263" s="109">
        <f t="shared" si="21"/>
        <v>-0.1951455193</v>
      </c>
      <c r="AR263" s="198">
        <v>306221.0</v>
      </c>
      <c r="AS263" s="182">
        <v>155451.0</v>
      </c>
      <c r="AT263" s="182">
        <v>147617.0</v>
      </c>
      <c r="AU263" s="132">
        <f t="shared" si="37"/>
        <v>-0.6720700979</v>
      </c>
      <c r="AV263" s="128">
        <v>182847.0</v>
      </c>
      <c r="AW263" s="130">
        <v>155946.0</v>
      </c>
      <c r="AX263" s="132">
        <f t="shared" si="38"/>
        <v>0.2817790592</v>
      </c>
      <c r="AY263" s="42">
        <v>717864.0</v>
      </c>
      <c r="AZ263" s="44">
        <v>520046.0</v>
      </c>
      <c r="BA263" s="44">
        <v>20752.0</v>
      </c>
      <c r="BB263" s="44">
        <v>69966.0</v>
      </c>
      <c r="BC263" s="44">
        <v>93704.0</v>
      </c>
      <c r="BD263" s="44">
        <v>651.0</v>
      </c>
      <c r="BE263" s="71">
        <v>12745.0</v>
      </c>
      <c r="BF263" s="42">
        <v>553265.0</v>
      </c>
      <c r="BG263" s="44">
        <v>409130.0</v>
      </c>
      <c r="BH263" s="44">
        <v>15942.0</v>
      </c>
      <c r="BI263" s="44">
        <v>49938.0</v>
      </c>
      <c r="BJ263" s="44">
        <v>70254.0</v>
      </c>
      <c r="BK263" s="44">
        <v>431.0</v>
      </c>
      <c r="BL263" s="71">
        <v>7570.0</v>
      </c>
      <c r="BM263" s="186"/>
      <c r="BN263" s="186"/>
      <c r="BO263" s="44"/>
      <c r="BP263" s="58"/>
      <c r="BQ263" s="58"/>
      <c r="BR263" s="58"/>
      <c r="BS263" s="58"/>
      <c r="BT263" s="58"/>
      <c r="BU263" s="58"/>
      <c r="BV263" s="58"/>
      <c r="BW263" s="58"/>
      <c r="BX263" s="58"/>
      <c r="BY263" s="58"/>
      <c r="BZ263" s="58"/>
      <c r="CA263" s="58"/>
      <c r="CB263" s="58"/>
      <c r="CC263" s="58"/>
      <c r="CD263" s="56"/>
      <c r="CE263" s="56"/>
      <c r="CF263" s="58"/>
      <c r="CG263" s="56"/>
      <c r="CH263" s="58"/>
      <c r="CI263" s="58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</row>
    <row r="264" ht="15.0" customHeight="1">
      <c r="A264" s="176" t="s">
        <v>2031</v>
      </c>
      <c r="B264" s="178" t="s">
        <v>2032</v>
      </c>
      <c r="C264" s="65" t="s">
        <v>2033</v>
      </c>
      <c r="D264" s="67" t="s">
        <v>2034</v>
      </c>
      <c r="E264" s="69" t="s">
        <v>2035</v>
      </c>
      <c r="F264" s="71" t="s">
        <v>2036</v>
      </c>
      <c r="G264" s="73">
        <v>1965.0</v>
      </c>
      <c r="H264" s="75" t="s">
        <v>110</v>
      </c>
      <c r="I264" s="73">
        <v>2014.0</v>
      </c>
      <c r="J264" s="87">
        <f t="shared" si="48"/>
        <v>0.5278867013</v>
      </c>
      <c r="K264" s="89">
        <f t="shared" si="49"/>
        <v>0.4710609704</v>
      </c>
      <c r="L264" s="42" t="str">
        <f t="shared" si="31"/>
        <v>D+</v>
      </c>
      <c r="M264" s="180">
        <f t="shared" si="32"/>
        <v>3.464862883</v>
      </c>
      <c r="N264" s="87">
        <f t="shared" si="6"/>
        <v>0.5683978798</v>
      </c>
      <c r="O264" s="89">
        <f t="shared" si="7"/>
        <v>0.4316021202</v>
      </c>
      <c r="P264" s="44" t="str">
        <f t="shared" si="33"/>
        <v>D+</v>
      </c>
      <c r="Q264" s="180">
        <f t="shared" si="34"/>
        <v>4.875268665</v>
      </c>
      <c r="R264" s="87">
        <f t="shared" si="8"/>
        <v>0.5574280139</v>
      </c>
      <c r="S264" s="89">
        <f t="shared" si="9"/>
        <v>0.4425719861</v>
      </c>
      <c r="T264" s="44" t="str">
        <f t="shared" si="35"/>
        <v>D+</v>
      </c>
      <c r="U264" s="180">
        <f t="shared" si="36"/>
        <v>2.054457101</v>
      </c>
      <c r="V264" s="87">
        <f t="shared" si="50"/>
        <v>0.5284427966</v>
      </c>
      <c r="W264" s="124">
        <f t="shared" si="51"/>
        <v>0.4715572034</v>
      </c>
      <c r="X264" s="87">
        <f t="shared" si="12"/>
        <v>0.6567446965</v>
      </c>
      <c r="Y264" s="124">
        <f t="shared" si="13"/>
        <v>0.3432553035</v>
      </c>
      <c r="Z264" s="87">
        <f t="shared" si="14"/>
        <v>0.6323222117</v>
      </c>
      <c r="AA264" s="89">
        <f t="shared" si="15"/>
        <v>0.1346272938</v>
      </c>
      <c r="AB264" s="89">
        <f t="shared" si="16"/>
        <v>0.1652343651</v>
      </c>
      <c r="AC264" s="89">
        <f t="shared" si="17"/>
        <v>0.05411057875</v>
      </c>
      <c r="AD264" s="89">
        <f t="shared" si="18"/>
        <v>0.0009669393653</v>
      </c>
      <c r="AE264" s="89">
        <f t="shared" si="19"/>
        <v>0.0127386113</v>
      </c>
      <c r="AF264" s="87"/>
      <c r="AG264" s="124"/>
      <c r="AH264" s="21">
        <v>261.0</v>
      </c>
      <c r="AI264" s="128">
        <f t="shared" si="20"/>
        <v>170099</v>
      </c>
      <c r="AJ264" s="182">
        <v>89793.0</v>
      </c>
      <c r="AK264" s="182">
        <v>80127.0</v>
      </c>
      <c r="AL264" s="197">
        <v>179.0</v>
      </c>
      <c r="AM264" s="128">
        <v>163955.0</v>
      </c>
      <c r="AN264" s="138">
        <v>85693.0</v>
      </c>
      <c r="AO264" s="128"/>
      <c r="AP264" s="138"/>
      <c r="AQ264" s="109">
        <f t="shared" si="21"/>
        <v>3.464862883</v>
      </c>
      <c r="AR264" s="198">
        <v>308119.0</v>
      </c>
      <c r="AS264" s="182">
        <v>173508.0</v>
      </c>
      <c r="AT264" s="182">
        <v>131750.0</v>
      </c>
      <c r="AU264" s="132">
        <f t="shared" si="37"/>
        <v>4.875268665</v>
      </c>
      <c r="AV264" s="128">
        <v>185400.0</v>
      </c>
      <c r="AW264" s="130">
        <v>147199.0</v>
      </c>
      <c r="AX264" s="132">
        <f t="shared" si="38"/>
        <v>2.054457101</v>
      </c>
      <c r="AY264" s="42">
        <v>718843.0</v>
      </c>
      <c r="AZ264" s="44">
        <v>438618.0</v>
      </c>
      <c r="BA264" s="44">
        <v>98985.0</v>
      </c>
      <c r="BB264" s="44">
        <v>129190.0</v>
      </c>
      <c r="BC264" s="44">
        <v>39499.0</v>
      </c>
      <c r="BD264" s="44">
        <v>828.0</v>
      </c>
      <c r="BE264" s="71">
        <v>11723.0</v>
      </c>
      <c r="BF264" s="42">
        <v>552258.0</v>
      </c>
      <c r="BG264" s="44">
        <v>349205.0</v>
      </c>
      <c r="BH264" s="44">
        <v>74349.0</v>
      </c>
      <c r="BI264" s="44">
        <v>91252.0</v>
      </c>
      <c r="BJ264" s="44">
        <v>29883.0</v>
      </c>
      <c r="BK264" s="44">
        <v>534.0</v>
      </c>
      <c r="BL264" s="71">
        <v>7035.0</v>
      </c>
      <c r="BM264" s="186"/>
      <c r="BN264" s="186"/>
      <c r="BO264" s="44"/>
      <c r="BP264" s="58"/>
      <c r="BQ264" s="58"/>
      <c r="BR264" s="58"/>
      <c r="BS264" s="58"/>
      <c r="BT264" s="58"/>
      <c r="BU264" s="58"/>
      <c r="BV264" s="58"/>
      <c r="BW264" s="58"/>
      <c r="BX264" s="58"/>
      <c r="BY264" s="58"/>
      <c r="BZ264" s="58"/>
      <c r="CA264" s="58"/>
      <c r="CB264" s="58"/>
      <c r="CC264" s="58"/>
      <c r="CD264" s="56"/>
      <c r="CE264" s="56"/>
      <c r="CF264" s="58"/>
      <c r="CG264" s="56"/>
      <c r="CH264" s="58"/>
      <c r="CI264" s="58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</row>
    <row r="265" ht="15.0" customHeight="1">
      <c r="A265" s="139" t="s">
        <v>2037</v>
      </c>
      <c r="B265" s="140" t="s">
        <v>2038</v>
      </c>
      <c r="C265" s="65" t="s">
        <v>2039</v>
      </c>
      <c r="D265" s="67" t="s">
        <v>2040</v>
      </c>
      <c r="E265" s="69" t="s">
        <v>2041</v>
      </c>
      <c r="F265" s="71" t="s">
        <v>2042</v>
      </c>
      <c r="G265" s="73">
        <v>1953.0</v>
      </c>
      <c r="H265" s="75" t="s">
        <v>103</v>
      </c>
      <c r="I265" s="73" t="s">
        <v>681</v>
      </c>
      <c r="J265" s="87">
        <f t="shared" si="48"/>
        <v>0.9485223187</v>
      </c>
      <c r="K265" s="82">
        <f t="shared" si="49"/>
        <v>0</v>
      </c>
      <c r="L265" s="42" t="str">
        <f t="shared" si="31"/>
        <v>D+</v>
      </c>
      <c r="M265" s="180">
        <f t="shared" si="32"/>
        <v>35.80398728</v>
      </c>
      <c r="N265" s="87">
        <f t="shared" si="6"/>
        <v>0.9087147318</v>
      </c>
      <c r="O265" s="89">
        <f t="shared" si="7"/>
        <v>0.09128526823</v>
      </c>
      <c r="P265" s="44" t="str">
        <f t="shared" si="33"/>
        <v>D+</v>
      </c>
      <c r="Q265" s="180">
        <f t="shared" si="34"/>
        <v>38.90695386</v>
      </c>
      <c r="R265" s="87">
        <f t="shared" si="8"/>
        <v>0.8638936499</v>
      </c>
      <c r="S265" s="89">
        <f t="shared" si="9"/>
        <v>0.1361063501</v>
      </c>
      <c r="T265" s="44" t="str">
        <f t="shared" si="35"/>
        <v>D+</v>
      </c>
      <c r="U265" s="180">
        <f t="shared" si="36"/>
        <v>32.7010207</v>
      </c>
      <c r="V265" s="78">
        <f t="shared" si="50"/>
        <v>1</v>
      </c>
      <c r="W265" s="80">
        <f t="shared" si="51"/>
        <v>0</v>
      </c>
      <c r="X265" s="87">
        <f t="shared" si="12"/>
        <v>0.9037482971</v>
      </c>
      <c r="Y265" s="124">
        <f t="shared" si="13"/>
        <v>0.09625170291</v>
      </c>
      <c r="Z265" s="87">
        <f t="shared" si="14"/>
        <v>0.1310041076</v>
      </c>
      <c r="AA265" s="89">
        <f t="shared" si="15"/>
        <v>0.500688304</v>
      </c>
      <c r="AB265" s="89">
        <f t="shared" si="16"/>
        <v>0.1791538499</v>
      </c>
      <c r="AC265" s="89">
        <f t="shared" si="17"/>
        <v>0.1138929808</v>
      </c>
      <c r="AD265" s="89">
        <f t="shared" si="18"/>
        <v>0.004717943771</v>
      </c>
      <c r="AE265" s="89">
        <f t="shared" si="19"/>
        <v>0.07054281399</v>
      </c>
      <c r="AF265" s="87"/>
      <c r="AG265" s="124"/>
      <c r="AH265" s="21">
        <v>262.0</v>
      </c>
      <c r="AI265" s="128">
        <f t="shared" si="20"/>
        <v>79821</v>
      </c>
      <c r="AJ265" s="182">
        <v>75712.0</v>
      </c>
      <c r="AK265" s="182">
        <v>0.0</v>
      </c>
      <c r="AL265" s="183">
        <v>4109.0</v>
      </c>
      <c r="AM265" s="128">
        <v>167836.0</v>
      </c>
      <c r="AN265" s="138">
        <v>17875.0</v>
      </c>
      <c r="AO265" s="128"/>
      <c r="AP265" s="138"/>
      <c r="AQ265" s="109">
        <f t="shared" si="21"/>
        <v>35.80398728</v>
      </c>
      <c r="AR265" s="198">
        <v>212347.0</v>
      </c>
      <c r="AS265" s="182">
        <v>192374.0</v>
      </c>
      <c r="AT265" s="182">
        <v>19325.0</v>
      </c>
      <c r="AU265" s="132">
        <f t="shared" si="37"/>
        <v>38.90695386</v>
      </c>
      <c r="AV265" s="128">
        <v>206652.0</v>
      </c>
      <c r="AW265" s="130">
        <v>32558.0</v>
      </c>
      <c r="AX265" s="132">
        <f t="shared" si="38"/>
        <v>32.7010207</v>
      </c>
      <c r="AY265" s="42">
        <v>710048.0</v>
      </c>
      <c r="AZ265" s="44">
        <v>85259.0</v>
      </c>
      <c r="BA265" s="44">
        <v>355785.0</v>
      </c>
      <c r="BB265" s="44">
        <v>133873.0</v>
      </c>
      <c r="BC265" s="44">
        <v>80160.0</v>
      </c>
      <c r="BD265" s="44">
        <v>4151.0</v>
      </c>
      <c r="BE265" s="71">
        <v>50820.0</v>
      </c>
      <c r="BF265" s="42">
        <v>539006.0</v>
      </c>
      <c r="BG265" s="44">
        <v>70612.0</v>
      </c>
      <c r="BH265" s="44">
        <v>269874.0</v>
      </c>
      <c r="BI265" s="44">
        <v>96565.0</v>
      </c>
      <c r="BJ265" s="44">
        <v>61389.0</v>
      </c>
      <c r="BK265" s="44">
        <v>2543.0</v>
      </c>
      <c r="BL265" s="71">
        <v>38023.0</v>
      </c>
      <c r="BM265" s="186"/>
      <c r="BN265" s="186"/>
      <c r="BO265" s="44"/>
      <c r="BP265" s="58"/>
      <c r="BQ265" s="58"/>
      <c r="BR265" s="58"/>
      <c r="BS265" s="58"/>
      <c r="BT265" s="58"/>
      <c r="BU265" s="58"/>
      <c r="BV265" s="58"/>
      <c r="BW265" s="58"/>
      <c r="BX265" s="58"/>
      <c r="BY265" s="58"/>
      <c r="BZ265" s="58"/>
      <c r="CA265" s="58"/>
      <c r="CB265" s="58"/>
      <c r="CC265" s="58"/>
      <c r="CD265" s="56"/>
      <c r="CE265" s="56"/>
      <c r="CF265" s="58"/>
      <c r="CG265" s="56"/>
      <c r="CH265" s="58"/>
      <c r="CI265" s="58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</row>
    <row r="266" ht="15.0" customHeight="1">
      <c r="A266" s="176" t="s">
        <v>2043</v>
      </c>
      <c r="B266" s="178" t="s">
        <v>2044</v>
      </c>
      <c r="C266" s="65" t="s">
        <v>905</v>
      </c>
      <c r="D266" s="67" t="s">
        <v>2045</v>
      </c>
      <c r="E266" s="69" t="s">
        <v>2046</v>
      </c>
      <c r="F266" s="71" t="s">
        <v>2047</v>
      </c>
      <c r="G266" s="73">
        <v>1975.0</v>
      </c>
      <c r="H266" s="75" t="s">
        <v>78</v>
      </c>
      <c r="I266" s="73">
        <v>2012.0</v>
      </c>
      <c r="J266" s="87">
        <f t="shared" si="48"/>
        <v>0.9893679753</v>
      </c>
      <c r="K266" s="82">
        <f t="shared" si="49"/>
        <v>0</v>
      </c>
      <c r="L266" s="42" t="str">
        <f t="shared" si="31"/>
        <v>D+</v>
      </c>
      <c r="M266" s="180">
        <f t="shared" si="32"/>
        <v>13.45555586</v>
      </c>
      <c r="N266" s="87">
        <f t="shared" si="6"/>
        <v>0.6859541626</v>
      </c>
      <c r="O266" s="89">
        <f t="shared" si="7"/>
        <v>0.3140458374</v>
      </c>
      <c r="P266" s="44" t="str">
        <f t="shared" si="33"/>
        <v>D+</v>
      </c>
      <c r="Q266" s="180">
        <f t="shared" si="34"/>
        <v>16.63089694</v>
      </c>
      <c r="R266" s="87">
        <f t="shared" si="8"/>
        <v>0.6396855908</v>
      </c>
      <c r="S266" s="89">
        <f t="shared" si="9"/>
        <v>0.3603144092</v>
      </c>
      <c r="T266" s="44" t="str">
        <f t="shared" si="35"/>
        <v>D+</v>
      </c>
      <c r="U266" s="180">
        <f t="shared" si="36"/>
        <v>10.28021478</v>
      </c>
      <c r="V266" s="78">
        <f t="shared" si="50"/>
        <v>1</v>
      </c>
      <c r="W266" s="80">
        <f t="shared" si="51"/>
        <v>0</v>
      </c>
      <c r="X266" s="87">
        <f t="shared" si="12"/>
        <v>0.6868066549</v>
      </c>
      <c r="Y266" s="124">
        <f t="shared" si="13"/>
        <v>0.3131933451</v>
      </c>
      <c r="Z266" s="87">
        <f t="shared" si="14"/>
        <v>0.3971938422</v>
      </c>
      <c r="AA266" s="89">
        <f t="shared" si="15"/>
        <v>0.03690104334</v>
      </c>
      <c r="AB266" s="89">
        <f t="shared" si="16"/>
        <v>0.1735066482</v>
      </c>
      <c r="AC266" s="89">
        <f t="shared" si="17"/>
        <v>0.3713776638</v>
      </c>
      <c r="AD266" s="89">
        <f t="shared" si="18"/>
        <v>0.0008951142667</v>
      </c>
      <c r="AE266" s="89">
        <f t="shared" si="19"/>
        <v>0.02012568826</v>
      </c>
      <c r="AF266" s="87"/>
      <c r="AG266" s="124"/>
      <c r="AH266" s="21">
        <v>263.0</v>
      </c>
      <c r="AI266" s="128">
        <f t="shared" si="20"/>
        <v>55963</v>
      </c>
      <c r="AJ266" s="182">
        <v>55368.0</v>
      </c>
      <c r="AK266" s="182">
        <v>0.0</v>
      </c>
      <c r="AL266" s="197">
        <v>595.0</v>
      </c>
      <c r="AM266" s="128">
        <v>111501.0</v>
      </c>
      <c r="AN266" s="138">
        <v>50846.0</v>
      </c>
      <c r="AO266" s="128"/>
      <c r="AP266" s="138"/>
      <c r="AQ266" s="109">
        <f t="shared" si="21"/>
        <v>13.45555586</v>
      </c>
      <c r="AR266" s="198">
        <v>185058.0</v>
      </c>
      <c r="AS266" s="182">
        <v>125496.0</v>
      </c>
      <c r="AT266" s="182">
        <v>57455.0</v>
      </c>
      <c r="AU266" s="132">
        <f t="shared" si="37"/>
        <v>16.63089694</v>
      </c>
      <c r="AV266" s="128">
        <v>126794.0</v>
      </c>
      <c r="AW266" s="130">
        <v>71419.0</v>
      </c>
      <c r="AX266" s="132">
        <f t="shared" si="38"/>
        <v>10.28021478</v>
      </c>
      <c r="AY266" s="42">
        <v>724580.0</v>
      </c>
      <c r="AZ266" s="44">
        <v>277856.0</v>
      </c>
      <c r="BA266" s="44">
        <v>26223.0</v>
      </c>
      <c r="BB266" s="44">
        <v>133838.0</v>
      </c>
      <c r="BC266" s="44">
        <v>268850.0</v>
      </c>
      <c r="BD266" s="44">
        <v>859.0</v>
      </c>
      <c r="BE266" s="71">
        <v>16954.0</v>
      </c>
      <c r="BF266" s="42">
        <v>590986.0</v>
      </c>
      <c r="BG266" s="44">
        <v>234736.0</v>
      </c>
      <c r="BH266" s="44">
        <v>21808.0</v>
      </c>
      <c r="BI266" s="44">
        <v>102540.0</v>
      </c>
      <c r="BJ266" s="44">
        <v>219479.0</v>
      </c>
      <c r="BK266" s="44">
        <v>529.0</v>
      </c>
      <c r="BL266" s="71">
        <v>11894.0</v>
      </c>
      <c r="BM266" s="186"/>
      <c r="BN266" s="186"/>
      <c r="BO266" s="44"/>
      <c r="BP266" s="58"/>
      <c r="BQ266" s="58"/>
      <c r="BR266" s="58"/>
      <c r="BS266" s="58"/>
      <c r="BT266" s="58"/>
      <c r="BU266" s="58"/>
      <c r="BV266" s="58"/>
      <c r="BW266" s="58"/>
      <c r="BX266" s="58"/>
      <c r="BY266" s="58"/>
      <c r="BZ266" s="58"/>
      <c r="CA266" s="58"/>
      <c r="CB266" s="58"/>
      <c r="CC266" s="58"/>
      <c r="CD266" s="56"/>
      <c r="CE266" s="56"/>
      <c r="CF266" s="58"/>
      <c r="CG266" s="56"/>
      <c r="CH266" s="58"/>
      <c r="CI266" s="58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</row>
    <row r="267" ht="15.0" customHeight="1">
      <c r="A267" s="139" t="s">
        <v>2048</v>
      </c>
      <c r="B267" s="140" t="s">
        <v>2049</v>
      </c>
      <c r="C267" s="65" t="s">
        <v>2050</v>
      </c>
      <c r="D267" s="67" t="s">
        <v>2051</v>
      </c>
      <c r="E267" s="69" t="s">
        <v>2052</v>
      </c>
      <c r="F267" s="71" t="s">
        <v>2053</v>
      </c>
      <c r="G267" s="73">
        <v>1953.0</v>
      </c>
      <c r="H267" s="75" t="s">
        <v>110</v>
      </c>
      <c r="I267" s="73">
        <v>1992.0</v>
      </c>
      <c r="J267" s="87">
        <f t="shared" si="48"/>
        <v>0.886870808</v>
      </c>
      <c r="K267" s="89">
        <f t="shared" si="49"/>
        <v>0.08952861531</v>
      </c>
      <c r="L267" s="42" t="str">
        <f t="shared" si="31"/>
        <v>D+</v>
      </c>
      <c r="M267" s="180">
        <f t="shared" si="32"/>
        <v>34.42628268</v>
      </c>
      <c r="N267" s="87">
        <f t="shared" si="6"/>
        <v>0.8952379884</v>
      </c>
      <c r="O267" s="89">
        <f t="shared" si="7"/>
        <v>0.1047620116</v>
      </c>
      <c r="P267" s="44" t="str">
        <f t="shared" si="33"/>
        <v>D+</v>
      </c>
      <c r="Q267" s="180">
        <f t="shared" si="34"/>
        <v>37.55927952</v>
      </c>
      <c r="R267" s="87">
        <f t="shared" si="8"/>
        <v>0.8498163013</v>
      </c>
      <c r="S267" s="89">
        <f t="shared" si="9"/>
        <v>0.1501836987</v>
      </c>
      <c r="T267" s="44" t="str">
        <f t="shared" si="35"/>
        <v>D+</v>
      </c>
      <c r="U267" s="180">
        <f t="shared" si="36"/>
        <v>31.29328584</v>
      </c>
      <c r="V267" s="87">
        <f t="shared" si="50"/>
        <v>0.9083073861</v>
      </c>
      <c r="W267" s="124">
        <f t="shared" si="51"/>
        <v>0.09169261387</v>
      </c>
      <c r="X267" s="78">
        <f t="shared" si="12"/>
        <v>1</v>
      </c>
      <c r="Y267" s="80">
        <f t="shared" si="13"/>
        <v>0</v>
      </c>
      <c r="Z267" s="87">
        <f t="shared" si="14"/>
        <v>0.2861902324</v>
      </c>
      <c r="AA267" s="89">
        <f t="shared" si="15"/>
        <v>0.08377871663</v>
      </c>
      <c r="AB267" s="89">
        <f t="shared" si="16"/>
        <v>0.4132690459</v>
      </c>
      <c r="AC267" s="89">
        <f t="shared" si="17"/>
        <v>0.1948421483</v>
      </c>
      <c r="AD267" s="89">
        <f t="shared" si="18"/>
        <v>0.001756977262</v>
      </c>
      <c r="AE267" s="89">
        <f t="shared" si="19"/>
        <v>0.02016287953</v>
      </c>
      <c r="AF267" s="78"/>
      <c r="AG267" s="80"/>
      <c r="AH267" s="21">
        <v>264.0</v>
      </c>
      <c r="AI267" s="128">
        <f t="shared" si="20"/>
        <v>63812</v>
      </c>
      <c r="AJ267" s="182">
        <v>56593.0</v>
      </c>
      <c r="AK267" s="182">
        <v>5713.0</v>
      </c>
      <c r="AL267" s="183">
        <v>1506.0</v>
      </c>
      <c r="AM267" s="128">
        <v>143930.0</v>
      </c>
      <c r="AN267" s="71">
        <v>0.0</v>
      </c>
      <c r="AO267" s="128"/>
      <c r="AP267" s="71"/>
      <c r="AQ267" s="109">
        <f t="shared" si="21"/>
        <v>34.42628268</v>
      </c>
      <c r="AR267" s="198">
        <v>180591.0</v>
      </c>
      <c r="AS267" s="182">
        <v>159552.0</v>
      </c>
      <c r="AT267" s="182">
        <v>18671.0</v>
      </c>
      <c r="AU267" s="132">
        <f t="shared" si="37"/>
        <v>37.55927952</v>
      </c>
      <c r="AV267" s="128">
        <v>158908.0</v>
      </c>
      <c r="AW267" s="130">
        <v>28083.0</v>
      </c>
      <c r="AX267" s="132">
        <f t="shared" si="38"/>
        <v>31.29328584</v>
      </c>
      <c r="AY267" s="42">
        <v>714039.0</v>
      </c>
      <c r="AZ267" s="44">
        <v>199545.0</v>
      </c>
      <c r="BA267" s="44">
        <v>59712.0</v>
      </c>
      <c r="BB267" s="44">
        <v>306463.0</v>
      </c>
      <c r="BC267" s="44">
        <v>131025.0</v>
      </c>
      <c r="BD267" s="44">
        <v>1427.0</v>
      </c>
      <c r="BE267" s="71">
        <v>15867.0</v>
      </c>
      <c r="BF267" s="42">
        <v>542978.0</v>
      </c>
      <c r="BG267" s="44">
        <v>155395.0</v>
      </c>
      <c r="BH267" s="44">
        <v>45490.0</v>
      </c>
      <c r="BI267" s="44">
        <v>224396.0</v>
      </c>
      <c r="BJ267" s="44">
        <v>105795.0</v>
      </c>
      <c r="BK267" s="44">
        <v>954.0</v>
      </c>
      <c r="BL267" s="71">
        <v>10948.0</v>
      </c>
      <c r="BM267" s="186"/>
      <c r="BN267" s="186"/>
      <c r="BO267" s="44"/>
      <c r="BP267" s="58"/>
      <c r="BQ267" s="58"/>
      <c r="BR267" s="58"/>
      <c r="BS267" s="58"/>
      <c r="BT267" s="58"/>
      <c r="BU267" s="58"/>
      <c r="BV267" s="58"/>
      <c r="BW267" s="58"/>
      <c r="BX267" s="58"/>
      <c r="BY267" s="58"/>
      <c r="BZ267" s="58"/>
      <c r="CA267" s="58"/>
      <c r="CB267" s="58"/>
      <c r="CC267" s="58"/>
      <c r="CD267" s="56"/>
      <c r="CE267" s="56"/>
      <c r="CF267" s="58"/>
      <c r="CG267" s="56"/>
      <c r="CH267" s="58"/>
      <c r="CI267" s="58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</row>
    <row r="268" ht="15.0" customHeight="1">
      <c r="A268" s="176" t="s">
        <v>2054</v>
      </c>
      <c r="B268" s="178" t="s">
        <v>2055</v>
      </c>
      <c r="C268" s="65" t="s">
        <v>2056</v>
      </c>
      <c r="D268" s="67" t="s">
        <v>2057</v>
      </c>
      <c r="E268" s="69" t="s">
        <v>2058</v>
      </c>
      <c r="F268" s="71" t="s">
        <v>2059</v>
      </c>
      <c r="G268" s="73">
        <v>1970.0</v>
      </c>
      <c r="H268" s="75" t="s">
        <v>103</v>
      </c>
      <c r="I268" s="73">
        <v>2012.0</v>
      </c>
      <c r="J268" s="87">
        <f t="shared" si="48"/>
        <v>0.9197133299</v>
      </c>
      <c r="K268" s="82">
        <f t="shared" si="49"/>
        <v>0</v>
      </c>
      <c r="L268" s="42" t="str">
        <f t="shared" si="31"/>
        <v>D+</v>
      </c>
      <c r="M268" s="180">
        <f t="shared" si="32"/>
        <v>35.2381173</v>
      </c>
      <c r="N268" s="87">
        <f t="shared" si="6"/>
        <v>0.8979464442</v>
      </c>
      <c r="O268" s="89">
        <f t="shared" si="7"/>
        <v>0.1020535558</v>
      </c>
      <c r="P268" s="44" t="str">
        <f t="shared" si="33"/>
        <v>D+</v>
      </c>
      <c r="Q268" s="180">
        <f t="shared" si="34"/>
        <v>37.83012511</v>
      </c>
      <c r="R268" s="87">
        <f t="shared" si="8"/>
        <v>0.8633445379</v>
      </c>
      <c r="S268" s="89">
        <f t="shared" si="9"/>
        <v>0.1366554621</v>
      </c>
      <c r="T268" s="44" t="str">
        <f t="shared" si="35"/>
        <v>D+</v>
      </c>
      <c r="U268" s="180">
        <f t="shared" si="36"/>
        <v>32.6461095</v>
      </c>
      <c r="V268" s="78">
        <f t="shared" si="50"/>
        <v>1</v>
      </c>
      <c r="W268" s="80">
        <f t="shared" si="51"/>
        <v>0</v>
      </c>
      <c r="X268" s="87">
        <f t="shared" si="12"/>
        <v>0.9124890301</v>
      </c>
      <c r="Y268" s="124">
        <f t="shared" si="13"/>
        <v>0.08751096986</v>
      </c>
      <c r="Z268" s="87">
        <f t="shared" si="14"/>
        <v>0.2446891067</v>
      </c>
      <c r="AA268" s="89">
        <f t="shared" si="15"/>
        <v>0.5150471524</v>
      </c>
      <c r="AB268" s="89">
        <f t="shared" si="16"/>
        <v>0.169110765</v>
      </c>
      <c r="AC268" s="89">
        <f t="shared" si="17"/>
        <v>0.04692523404</v>
      </c>
      <c r="AD268" s="89">
        <f t="shared" si="18"/>
        <v>0.002453488224</v>
      </c>
      <c r="AE268" s="89">
        <f t="shared" si="19"/>
        <v>0.02177425364</v>
      </c>
      <c r="AF268" s="87"/>
      <c r="AG268" s="124"/>
      <c r="AH268" s="21">
        <v>265.0</v>
      </c>
      <c r="AI268" s="128">
        <f t="shared" si="20"/>
        <v>83999</v>
      </c>
      <c r="AJ268" s="182">
        <v>77255.0</v>
      </c>
      <c r="AK268" s="182">
        <v>0.0</v>
      </c>
      <c r="AL268" s="204">
        <v>6744.0</v>
      </c>
      <c r="AM268" s="128">
        <v>184039.0</v>
      </c>
      <c r="AN268" s="138">
        <v>17650.0</v>
      </c>
      <c r="AO268" s="128"/>
      <c r="AP268" s="138"/>
      <c r="AQ268" s="109">
        <f t="shared" si="21"/>
        <v>35.2381173</v>
      </c>
      <c r="AR268" s="198">
        <v>235295.0</v>
      </c>
      <c r="AS268" s="182">
        <v>210018.0</v>
      </c>
      <c r="AT268" s="182">
        <v>23869.0</v>
      </c>
      <c r="AU268" s="132">
        <f t="shared" si="37"/>
        <v>37.83012511</v>
      </c>
      <c r="AV268" s="128">
        <v>208300.0</v>
      </c>
      <c r="AW268" s="130">
        <v>32971.0</v>
      </c>
      <c r="AX268" s="132">
        <f t="shared" si="38"/>
        <v>32.6461095</v>
      </c>
      <c r="AY268" s="42">
        <v>718016.0</v>
      </c>
      <c r="AZ268" s="44">
        <v>155930.0</v>
      </c>
      <c r="BA268" s="44">
        <v>378439.0</v>
      </c>
      <c r="BB268" s="44">
        <v>131873.0</v>
      </c>
      <c r="BC268" s="44">
        <v>33159.0</v>
      </c>
      <c r="BD268" s="44">
        <v>1863.0</v>
      </c>
      <c r="BE268" s="71">
        <v>16752.0</v>
      </c>
      <c r="BF268" s="42">
        <v>550237.0</v>
      </c>
      <c r="BG268" s="44">
        <v>134637.0</v>
      </c>
      <c r="BH268" s="44">
        <v>283398.0</v>
      </c>
      <c r="BI268" s="44">
        <v>93051.0</v>
      </c>
      <c r="BJ268" s="44">
        <v>25820.0</v>
      </c>
      <c r="BK268" s="44">
        <v>1350.0</v>
      </c>
      <c r="BL268" s="71">
        <v>11981.0</v>
      </c>
      <c r="BM268" s="186"/>
      <c r="BN268" s="186"/>
      <c r="BO268" s="44"/>
      <c r="BP268" s="58"/>
      <c r="BQ268" s="58"/>
      <c r="BR268" s="58"/>
      <c r="BS268" s="58"/>
      <c r="BT268" s="58"/>
      <c r="BU268" s="58"/>
      <c r="BV268" s="58"/>
      <c r="BW268" s="58"/>
      <c r="BX268" s="58"/>
      <c r="BY268" s="58"/>
      <c r="BZ268" s="58"/>
      <c r="CA268" s="58"/>
      <c r="CB268" s="58"/>
      <c r="CC268" s="58"/>
      <c r="CD268" s="56"/>
      <c r="CE268" s="56"/>
      <c r="CF268" s="58"/>
      <c r="CG268" s="56"/>
      <c r="CH268" s="58"/>
      <c r="CI268" s="58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</row>
    <row r="269" ht="15.0" customHeight="1">
      <c r="A269" s="139" t="s">
        <v>2060</v>
      </c>
      <c r="B269" s="140" t="s">
        <v>2061</v>
      </c>
      <c r="C269" s="65" t="s">
        <v>2062</v>
      </c>
      <c r="D269" s="67" t="s">
        <v>2063</v>
      </c>
      <c r="E269" s="69" t="s">
        <v>2064</v>
      </c>
      <c r="F269" s="71" t="s">
        <v>2065</v>
      </c>
      <c r="G269" s="73">
        <v>1964.0</v>
      </c>
      <c r="H269" s="75" t="s">
        <v>1209</v>
      </c>
      <c r="I269" s="73">
        <v>2006.0</v>
      </c>
      <c r="J269" s="87">
        <f t="shared" si="48"/>
        <v>0.8929447223</v>
      </c>
      <c r="K269" s="82">
        <f t="shared" si="49"/>
        <v>0</v>
      </c>
      <c r="L269" s="42" t="str">
        <f t="shared" si="31"/>
        <v>D+</v>
      </c>
      <c r="M269" s="180">
        <f t="shared" si="32"/>
        <v>32.44185675</v>
      </c>
      <c r="N269" s="87">
        <f t="shared" si="6"/>
        <v>0.8603587478</v>
      </c>
      <c r="O269" s="89">
        <f t="shared" si="7"/>
        <v>0.1396412522</v>
      </c>
      <c r="P269" s="44" t="str">
        <f t="shared" si="33"/>
        <v>D+</v>
      </c>
      <c r="Q269" s="180">
        <f t="shared" si="34"/>
        <v>34.07135546</v>
      </c>
      <c r="R269" s="87">
        <f t="shared" si="8"/>
        <v>0.8450070232</v>
      </c>
      <c r="S269" s="89">
        <f t="shared" si="9"/>
        <v>0.1549929768</v>
      </c>
      <c r="T269" s="44" t="str">
        <f t="shared" si="35"/>
        <v>D+</v>
      </c>
      <c r="U269" s="180">
        <f t="shared" si="36"/>
        <v>30.81235803</v>
      </c>
      <c r="V269" s="78">
        <f t="shared" si="50"/>
        <v>1</v>
      </c>
      <c r="W269" s="80">
        <f t="shared" si="51"/>
        <v>0</v>
      </c>
      <c r="X269" s="87">
        <f t="shared" si="12"/>
        <v>0.8851002116</v>
      </c>
      <c r="Y269" s="124">
        <f t="shared" si="13"/>
        <v>0.1148997884</v>
      </c>
      <c r="Z269" s="87">
        <f t="shared" si="14"/>
        <v>0.3116942638</v>
      </c>
      <c r="AA269" s="89">
        <f t="shared" si="15"/>
        <v>0.5015297911</v>
      </c>
      <c r="AB269" s="89">
        <f t="shared" si="16"/>
        <v>0.1061991897</v>
      </c>
      <c r="AC269" s="89">
        <f t="shared" si="17"/>
        <v>0.05914356763</v>
      </c>
      <c r="AD269" s="89">
        <f t="shared" si="18"/>
        <v>0.001836823477</v>
      </c>
      <c r="AE269" s="89">
        <f t="shared" si="19"/>
        <v>0.01959636431</v>
      </c>
      <c r="AF269" s="87"/>
      <c r="AG269" s="124"/>
      <c r="AH269" s="21">
        <v>266.0</v>
      </c>
      <c r="AI269" s="128">
        <f t="shared" si="20"/>
        <v>92569</v>
      </c>
      <c r="AJ269" s="182">
        <v>82659.0</v>
      </c>
      <c r="AK269" s="182">
        <v>0.0</v>
      </c>
      <c r="AL269" s="183">
        <v>9910.0</v>
      </c>
      <c r="AM269" s="128">
        <v>186141.0</v>
      </c>
      <c r="AN269" s="138">
        <v>24164.0</v>
      </c>
      <c r="AO269" s="128"/>
      <c r="AP269" s="138"/>
      <c r="AQ269" s="109">
        <f t="shared" si="21"/>
        <v>32.44185675</v>
      </c>
      <c r="AR269" s="198">
        <v>239547.0</v>
      </c>
      <c r="AS269" s="182">
        <v>204281.0</v>
      </c>
      <c r="AT269" s="182">
        <v>33156.0</v>
      </c>
      <c r="AU269" s="132">
        <f t="shared" si="37"/>
        <v>34.07135546</v>
      </c>
      <c r="AV269" s="128">
        <v>208748.0</v>
      </c>
      <c r="AW269" s="130">
        <v>38289.0</v>
      </c>
      <c r="AX269" s="132">
        <f t="shared" si="38"/>
        <v>30.81235803</v>
      </c>
      <c r="AY269" s="42">
        <v>727032.0</v>
      </c>
      <c r="AZ269" s="44">
        <v>221159.0</v>
      </c>
      <c r="BA269" s="44">
        <v>364537.0</v>
      </c>
      <c r="BB269" s="44">
        <v>81691.0</v>
      </c>
      <c r="BC269" s="44">
        <v>42491.0</v>
      </c>
      <c r="BD269" s="44">
        <v>1464.0</v>
      </c>
      <c r="BE269" s="71">
        <v>15690.0</v>
      </c>
      <c r="BF269" s="42">
        <v>558573.0</v>
      </c>
      <c r="BG269" s="44">
        <v>174104.0</v>
      </c>
      <c r="BH269" s="44">
        <v>280141.0</v>
      </c>
      <c r="BI269" s="44">
        <v>59320.0</v>
      </c>
      <c r="BJ269" s="44">
        <v>33036.0</v>
      </c>
      <c r="BK269" s="44">
        <v>1026.0</v>
      </c>
      <c r="BL269" s="71">
        <v>10946.0</v>
      </c>
      <c r="BM269" s="186"/>
      <c r="BN269" s="186"/>
      <c r="BO269" s="44"/>
      <c r="BP269" s="58"/>
      <c r="BQ269" s="58"/>
      <c r="BR269" s="58"/>
      <c r="BS269" s="58"/>
      <c r="BT269" s="58"/>
      <c r="BU269" s="58"/>
      <c r="BV269" s="58"/>
      <c r="BW269" s="58"/>
      <c r="BX269" s="58"/>
      <c r="BY269" s="58"/>
      <c r="BZ269" s="58"/>
      <c r="CA269" s="58"/>
      <c r="CB269" s="58"/>
      <c r="CC269" s="58"/>
      <c r="CD269" s="56"/>
      <c r="CE269" s="56"/>
      <c r="CF269" s="58"/>
      <c r="CG269" s="56"/>
      <c r="CH269" s="58"/>
      <c r="CI269" s="58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</row>
    <row r="270" ht="15.0" customHeight="1">
      <c r="A270" s="176" t="s">
        <v>2066</v>
      </c>
      <c r="B270" s="178" t="s">
        <v>2067</v>
      </c>
      <c r="C270" s="65" t="s">
        <v>366</v>
      </c>
      <c r="D270" s="67" t="s">
        <v>2068</v>
      </c>
      <c r="E270" s="69" t="s">
        <v>2069</v>
      </c>
      <c r="F270" s="71" t="s">
        <v>2070</v>
      </c>
      <c r="G270" s="73">
        <v>1947.0</v>
      </c>
      <c r="H270" s="75" t="s">
        <v>175</v>
      </c>
      <c r="I270" s="73" t="s">
        <v>2071</v>
      </c>
      <c r="J270" s="87">
        <f t="shared" si="48"/>
        <v>0.8743534123</v>
      </c>
      <c r="K270" s="82">
        <f t="shared" si="49"/>
        <v>0</v>
      </c>
      <c r="L270" s="42" t="str">
        <f t="shared" si="31"/>
        <v>D+</v>
      </c>
      <c r="M270" s="180">
        <f t="shared" si="32"/>
        <v>22.67320002</v>
      </c>
      <c r="N270" s="87">
        <f t="shared" si="6"/>
        <v>0.7464258388</v>
      </c>
      <c r="O270" s="89">
        <f t="shared" si="7"/>
        <v>0.2535741612</v>
      </c>
      <c r="P270" s="44" t="str">
        <f t="shared" si="33"/>
        <v>D+</v>
      </c>
      <c r="Q270" s="180">
        <f t="shared" si="34"/>
        <v>22.67806457</v>
      </c>
      <c r="R270" s="87">
        <f t="shared" si="8"/>
        <v>0.7635667976</v>
      </c>
      <c r="S270" s="89">
        <f t="shared" si="9"/>
        <v>0.2364332024</v>
      </c>
      <c r="T270" s="44" t="str">
        <f t="shared" si="35"/>
        <v>D+</v>
      </c>
      <c r="U270" s="180">
        <f t="shared" si="36"/>
        <v>22.66833547</v>
      </c>
      <c r="V270" s="78">
        <f t="shared" si="50"/>
        <v>1</v>
      </c>
      <c r="W270" s="80">
        <f t="shared" si="51"/>
        <v>0</v>
      </c>
      <c r="X270" s="87">
        <f t="shared" si="12"/>
        <v>0.8078876562</v>
      </c>
      <c r="Y270" s="124">
        <f t="shared" si="13"/>
        <v>0.1921123438</v>
      </c>
      <c r="Z270" s="87">
        <f t="shared" si="14"/>
        <v>0.6546006262</v>
      </c>
      <c r="AA270" s="89">
        <f t="shared" si="15"/>
        <v>0.03994857116</v>
      </c>
      <c r="AB270" s="89">
        <f t="shared" si="16"/>
        <v>0.1186150703</v>
      </c>
      <c r="AC270" s="89">
        <f t="shared" si="17"/>
        <v>0.1676531893</v>
      </c>
      <c r="AD270" s="89">
        <f t="shared" si="18"/>
        <v>0.0008640320002</v>
      </c>
      <c r="AE270" s="89">
        <f t="shared" si="19"/>
        <v>0.01831851111</v>
      </c>
      <c r="AF270" s="87"/>
      <c r="AG270" s="124"/>
      <c r="AH270" s="21">
        <v>267.0</v>
      </c>
      <c r="AI270" s="128">
        <f t="shared" si="20"/>
        <v>101881</v>
      </c>
      <c r="AJ270" s="182">
        <v>89080.0</v>
      </c>
      <c r="AK270" s="182">
        <v>0.0</v>
      </c>
      <c r="AL270" s="183">
        <v>12801.0</v>
      </c>
      <c r="AM270" s="128">
        <v>165743.0</v>
      </c>
      <c r="AN270" s="138">
        <v>39413.0</v>
      </c>
      <c r="AO270" s="128"/>
      <c r="AP270" s="138"/>
      <c r="AQ270" s="109">
        <f t="shared" si="21"/>
        <v>22.67320002</v>
      </c>
      <c r="AR270" s="198">
        <v>235821.0</v>
      </c>
      <c r="AS270" s="182">
        <v>173650.0</v>
      </c>
      <c r="AT270" s="182">
        <v>58992.0</v>
      </c>
      <c r="AU270" s="132">
        <f t="shared" si="37"/>
        <v>22.67806457</v>
      </c>
      <c r="AV270" s="128">
        <v>195974.0</v>
      </c>
      <c r="AW270" s="130">
        <v>60682.0</v>
      </c>
      <c r="AX270" s="132">
        <f t="shared" si="38"/>
        <v>22.66833547</v>
      </c>
      <c r="AY270" s="42">
        <v>716260.0</v>
      </c>
      <c r="AZ270" s="44">
        <v>468129.0</v>
      </c>
      <c r="BA270" s="44">
        <v>26602.0</v>
      </c>
      <c r="BB270" s="44">
        <v>86976.0</v>
      </c>
      <c r="BC270" s="44">
        <v>118122.0</v>
      </c>
      <c r="BD270" s="44">
        <v>668.0</v>
      </c>
      <c r="BE270" s="71">
        <v>15763.0</v>
      </c>
      <c r="BF270" s="42">
        <v>580997.0</v>
      </c>
      <c r="BG270" s="44">
        <v>380321.0</v>
      </c>
      <c r="BH270" s="44">
        <v>23210.0</v>
      </c>
      <c r="BI270" s="44">
        <v>68915.0</v>
      </c>
      <c r="BJ270" s="44">
        <v>97406.0</v>
      </c>
      <c r="BK270" s="44">
        <v>502.0</v>
      </c>
      <c r="BL270" s="71">
        <v>10643.0</v>
      </c>
      <c r="BM270" s="186"/>
      <c r="BN270" s="186"/>
      <c r="BO270" s="44"/>
      <c r="BP270" s="58"/>
      <c r="BQ270" s="58"/>
      <c r="BR270" s="58"/>
      <c r="BS270" s="58"/>
      <c r="BT270" s="58"/>
      <c r="BU270" s="58"/>
      <c r="BV270" s="58"/>
      <c r="BW270" s="58"/>
      <c r="BX270" s="58"/>
      <c r="BY270" s="58"/>
      <c r="BZ270" s="58"/>
      <c r="CA270" s="58"/>
      <c r="CB270" s="58"/>
      <c r="CC270" s="58"/>
      <c r="CD270" s="56"/>
      <c r="CE270" s="56"/>
      <c r="CF270" s="58"/>
      <c r="CG270" s="56"/>
      <c r="CH270" s="58"/>
      <c r="CI270" s="58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</row>
    <row r="271" ht="15.0" customHeight="1">
      <c r="A271" s="139" t="s">
        <v>130</v>
      </c>
      <c r="B271" s="140" t="s">
        <v>131</v>
      </c>
      <c r="C271" s="285" t="s">
        <v>106</v>
      </c>
      <c r="D271" s="286" t="s">
        <v>2072</v>
      </c>
      <c r="E271" s="288" t="s">
        <v>2073</v>
      </c>
      <c r="F271" s="75" t="s">
        <v>2074</v>
      </c>
      <c r="G271" s="287">
        <v>1956.0</v>
      </c>
      <c r="H271" s="75" t="s">
        <v>110</v>
      </c>
      <c r="I271" s="287" t="s">
        <v>1439</v>
      </c>
      <c r="J271" s="87">
        <f t="shared" si="48"/>
        <v>0.4214114732</v>
      </c>
      <c r="K271" s="89">
        <f t="shared" si="49"/>
        <v>0.5484757319</v>
      </c>
      <c r="L271" s="42" t="str">
        <f t="shared" si="31"/>
        <v>R+</v>
      </c>
      <c r="M271" s="91">
        <f t="shared" si="32"/>
        <v>2.40581261</v>
      </c>
      <c r="N271" s="87">
        <f t="shared" si="6"/>
        <v>0.5216021241</v>
      </c>
      <c r="O271" s="89">
        <f t="shared" si="7"/>
        <v>0.4783978759</v>
      </c>
      <c r="P271" s="44" t="str">
        <f t="shared" si="33"/>
        <v>D+</v>
      </c>
      <c r="Q271" s="180">
        <f t="shared" si="34"/>
        <v>0.1956930899</v>
      </c>
      <c r="R271" s="87">
        <f t="shared" si="8"/>
        <v>0.4868102598</v>
      </c>
      <c r="S271" s="89">
        <f t="shared" si="9"/>
        <v>0.5131897402</v>
      </c>
      <c r="T271" s="44" t="str">
        <f t="shared" si="35"/>
        <v>R+</v>
      </c>
      <c r="U271" s="91">
        <f t="shared" si="36"/>
        <v>5.007318311</v>
      </c>
      <c r="V271" s="87">
        <f t="shared" si="50"/>
        <v>0.4344953424</v>
      </c>
      <c r="W271" s="124">
        <f t="shared" si="51"/>
        <v>0.5655046576</v>
      </c>
      <c r="X271" s="87">
        <f t="shared" si="12"/>
        <v>0.4726716714</v>
      </c>
      <c r="Y271" s="124">
        <f t="shared" si="13"/>
        <v>0.5273283286</v>
      </c>
      <c r="Z271" s="87">
        <f t="shared" si="14"/>
        <v>0.6682266067</v>
      </c>
      <c r="AA271" s="89">
        <f t="shared" si="15"/>
        <v>0.06339665876</v>
      </c>
      <c r="AB271" s="89">
        <f t="shared" si="16"/>
        <v>0.1390333998</v>
      </c>
      <c r="AC271" s="89">
        <f t="shared" si="17"/>
        <v>0.1147435886</v>
      </c>
      <c r="AD271" s="89">
        <f t="shared" si="18"/>
        <v>0.001215747613</v>
      </c>
      <c r="AE271" s="89">
        <f t="shared" si="19"/>
        <v>0.01338399846</v>
      </c>
      <c r="AF271" s="87">
        <f>AO271/(AO271+AP271)</f>
        <v>0.4030904965</v>
      </c>
      <c r="AG271" s="124">
        <f>1-AF271</f>
        <v>0.5969095035</v>
      </c>
      <c r="AH271" s="21">
        <v>268.0</v>
      </c>
      <c r="AI271" s="128">
        <f t="shared" si="20"/>
        <v>107363</v>
      </c>
      <c r="AJ271" s="182">
        <v>45244.0</v>
      </c>
      <c r="AK271" s="182">
        <v>58886.0</v>
      </c>
      <c r="AL271" s="183">
        <v>3233.0</v>
      </c>
      <c r="AM271" s="128">
        <v>92430.0</v>
      </c>
      <c r="AN271" s="138">
        <v>103118.0</v>
      </c>
      <c r="AO271" s="198">
        <v>15808.0</v>
      </c>
      <c r="AP271" s="183">
        <v>23409.0</v>
      </c>
      <c r="AQ271" s="109">
        <f t="shared" si="21"/>
        <v>-2.40581261</v>
      </c>
      <c r="AR271" s="198">
        <v>213991.0</v>
      </c>
      <c r="AS271" s="182">
        <v>110407.0</v>
      </c>
      <c r="AT271" s="182">
        <v>101262.0</v>
      </c>
      <c r="AU271" s="132">
        <f t="shared" si="37"/>
        <v>0.1956930899</v>
      </c>
      <c r="AV271" s="128">
        <v>112035.0</v>
      </c>
      <c r="AW271" s="130">
        <v>118106.0</v>
      </c>
      <c r="AX271" s="132">
        <f t="shared" si="38"/>
        <v>-5.007318311</v>
      </c>
      <c r="AY271" s="42">
        <v>717007.0</v>
      </c>
      <c r="AZ271" s="44">
        <v>460023.0</v>
      </c>
      <c r="BA271" s="44">
        <v>49361.0</v>
      </c>
      <c r="BB271" s="44">
        <v>112464.0</v>
      </c>
      <c r="BC271" s="44">
        <v>82346.0</v>
      </c>
      <c r="BD271" s="44">
        <v>937.0</v>
      </c>
      <c r="BE271" s="71">
        <v>11876.0</v>
      </c>
      <c r="BF271" s="42">
        <v>556859.0</v>
      </c>
      <c r="BG271" s="44">
        <v>372108.0</v>
      </c>
      <c r="BH271" s="44">
        <v>35303.0</v>
      </c>
      <c r="BI271" s="44">
        <v>77422.0</v>
      </c>
      <c r="BJ271" s="44">
        <v>63896.0</v>
      </c>
      <c r="BK271" s="44">
        <v>677.0</v>
      </c>
      <c r="BL271" s="71">
        <v>7453.0</v>
      </c>
      <c r="BM271" s="186"/>
      <c r="BN271" s="186"/>
      <c r="BO271" s="44"/>
      <c r="BP271" s="58"/>
      <c r="BQ271" s="58"/>
      <c r="BR271" s="58"/>
      <c r="BS271" s="58"/>
      <c r="BT271" s="58"/>
      <c r="BU271" s="58"/>
      <c r="BV271" s="58"/>
      <c r="BW271" s="58"/>
      <c r="BX271" s="58"/>
      <c r="BY271" s="58"/>
      <c r="BZ271" s="58"/>
      <c r="CA271" s="58"/>
      <c r="CB271" s="58"/>
      <c r="CC271" s="58"/>
      <c r="CD271" s="56"/>
      <c r="CE271" s="56"/>
      <c r="CF271" s="58"/>
      <c r="CG271" s="56"/>
      <c r="CH271" s="58"/>
      <c r="CI271" s="58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</row>
    <row r="272" ht="15.0" customHeight="1">
      <c r="A272" s="176" t="s">
        <v>2075</v>
      </c>
      <c r="B272" s="178" t="s">
        <v>2076</v>
      </c>
      <c r="C272" s="65" t="s">
        <v>2077</v>
      </c>
      <c r="D272" s="67" t="s">
        <v>2078</v>
      </c>
      <c r="E272" s="69" t="s">
        <v>2079</v>
      </c>
      <c r="F272" s="71" t="s">
        <v>2080</v>
      </c>
      <c r="G272" s="73">
        <v>1948.0</v>
      </c>
      <c r="H272" s="75" t="s">
        <v>100</v>
      </c>
      <c r="I272" s="73">
        <v>1992.0</v>
      </c>
      <c r="J272" s="87">
        <f t="shared" si="48"/>
        <v>0.7987639845</v>
      </c>
      <c r="K272" s="89">
        <f t="shared" si="49"/>
        <v>0.2003984872</v>
      </c>
      <c r="L272" s="42" t="str">
        <f t="shared" si="31"/>
        <v>D+</v>
      </c>
      <c r="M272" s="180">
        <f t="shared" si="32"/>
        <v>26.72108593</v>
      </c>
      <c r="N272" s="87">
        <f t="shared" si="6"/>
        <v>0.7814940758</v>
      </c>
      <c r="O272" s="89">
        <f t="shared" si="7"/>
        <v>0.2185059242</v>
      </c>
      <c r="P272" s="44" t="str">
        <f t="shared" si="33"/>
        <v>D+</v>
      </c>
      <c r="Q272" s="180">
        <f t="shared" si="34"/>
        <v>26.18488826</v>
      </c>
      <c r="R272" s="87">
        <f t="shared" si="8"/>
        <v>0.8094562789</v>
      </c>
      <c r="S272" s="89">
        <f t="shared" si="9"/>
        <v>0.1905437211</v>
      </c>
      <c r="T272" s="44" t="str">
        <f t="shared" si="35"/>
        <v>D+</v>
      </c>
      <c r="U272" s="180">
        <f t="shared" si="36"/>
        <v>27.2572836</v>
      </c>
      <c r="V272" s="87">
        <f t="shared" si="50"/>
        <v>0.7994335327</v>
      </c>
      <c r="W272" s="124">
        <f t="shared" si="51"/>
        <v>0.2005664673</v>
      </c>
      <c r="X272" s="87">
        <f t="shared" si="12"/>
        <v>0.805809022</v>
      </c>
      <c r="Y272" s="124">
        <f t="shared" si="13"/>
        <v>0.194190978</v>
      </c>
      <c r="Z272" s="87">
        <f t="shared" si="14"/>
        <v>0.6848887863</v>
      </c>
      <c r="AA272" s="89">
        <f t="shared" si="15"/>
        <v>0.04457240586</v>
      </c>
      <c r="AB272" s="89">
        <f t="shared" si="16"/>
        <v>0.1232518146</v>
      </c>
      <c r="AC272" s="89">
        <f t="shared" si="17"/>
        <v>0.1257982221</v>
      </c>
      <c r="AD272" s="89">
        <f t="shared" si="18"/>
        <v>0.001002124377</v>
      </c>
      <c r="AE272" s="89">
        <f t="shared" si="19"/>
        <v>0.02048664677</v>
      </c>
      <c r="AF272" s="87"/>
      <c r="AG272" s="124"/>
      <c r="AH272" s="21">
        <v>269.0</v>
      </c>
      <c r="AI272" s="128">
        <f t="shared" si="20"/>
        <v>113429</v>
      </c>
      <c r="AJ272" s="182">
        <v>90603.0</v>
      </c>
      <c r="AK272" s="182">
        <v>22731.0</v>
      </c>
      <c r="AL272" s="197">
        <v>95.0</v>
      </c>
      <c r="AM272" s="128">
        <v>194370.0</v>
      </c>
      <c r="AN272" s="138">
        <v>46841.0</v>
      </c>
      <c r="AO272" s="198"/>
      <c r="AP272" s="183"/>
      <c r="AQ272" s="109">
        <f t="shared" si="21"/>
        <v>26.72108593</v>
      </c>
      <c r="AR272" s="198">
        <v>267692.0</v>
      </c>
      <c r="AS272" s="182">
        <v>205919.0</v>
      </c>
      <c r="AT272" s="182">
        <v>57575.0</v>
      </c>
      <c r="AU272" s="132">
        <f t="shared" si="37"/>
        <v>26.18488826</v>
      </c>
      <c r="AV272" s="128">
        <v>243155.0</v>
      </c>
      <c r="AW272" s="130">
        <v>57238.0</v>
      </c>
      <c r="AX272" s="132">
        <f t="shared" si="38"/>
        <v>27.2572836</v>
      </c>
      <c r="AY272" s="42">
        <v>714002.0</v>
      </c>
      <c r="AZ272" s="44">
        <v>477788.0</v>
      </c>
      <c r="BA272" s="44">
        <v>33212.0</v>
      </c>
      <c r="BB272" s="44">
        <v>95507.0</v>
      </c>
      <c r="BC272" s="44">
        <v>89018.0</v>
      </c>
      <c r="BD272" s="44">
        <v>784.0</v>
      </c>
      <c r="BE272" s="71">
        <v>17693.0</v>
      </c>
      <c r="BF272" s="42">
        <v>632656.0</v>
      </c>
      <c r="BG272" s="44">
        <v>433299.0</v>
      </c>
      <c r="BH272" s="44">
        <v>28199.0</v>
      </c>
      <c r="BI272" s="44">
        <v>77976.0</v>
      </c>
      <c r="BJ272" s="44">
        <v>79587.0</v>
      </c>
      <c r="BK272" s="44">
        <v>634.0</v>
      </c>
      <c r="BL272" s="71">
        <v>12961.0</v>
      </c>
      <c r="BM272" s="186"/>
      <c r="BN272" s="186"/>
      <c r="BO272" s="44"/>
      <c r="BP272" s="58"/>
      <c r="BQ272" s="58"/>
      <c r="BR272" s="58"/>
      <c r="BS272" s="58"/>
      <c r="BT272" s="58"/>
      <c r="BU272" s="58"/>
      <c r="BV272" s="58"/>
      <c r="BW272" s="58"/>
      <c r="BX272" s="58"/>
      <c r="BY272" s="58"/>
      <c r="BZ272" s="58"/>
      <c r="CA272" s="58"/>
      <c r="CB272" s="58"/>
      <c r="CC272" s="58"/>
      <c r="CD272" s="56"/>
      <c r="CE272" s="56"/>
      <c r="CF272" s="58"/>
      <c r="CG272" s="56"/>
      <c r="CH272" s="58"/>
      <c r="CI272" s="58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</row>
    <row r="273" ht="15.0" customHeight="1">
      <c r="A273" s="139" t="s">
        <v>2081</v>
      </c>
      <c r="B273" s="140" t="s">
        <v>2082</v>
      </c>
      <c r="C273" s="65" t="s">
        <v>2083</v>
      </c>
      <c r="D273" s="67" t="s">
        <v>2084</v>
      </c>
      <c r="E273" s="69" t="s">
        <v>2085</v>
      </c>
      <c r="F273" s="71" t="s">
        <v>2086</v>
      </c>
      <c r="G273" s="73">
        <v>1930.0</v>
      </c>
      <c r="H273" s="75" t="s">
        <v>110</v>
      </c>
      <c r="I273" s="73">
        <v>1970.0</v>
      </c>
      <c r="J273" s="87">
        <f t="shared" si="48"/>
        <v>0.8729212666</v>
      </c>
      <c r="K273" s="82">
        <f t="shared" si="49"/>
        <v>0</v>
      </c>
      <c r="L273" s="42" t="str">
        <f t="shared" si="31"/>
        <v>D+</v>
      </c>
      <c r="M273" s="180">
        <f t="shared" si="32"/>
        <v>41.79393053</v>
      </c>
      <c r="N273" s="87">
        <f t="shared" si="6"/>
        <v>0.9540794802</v>
      </c>
      <c r="O273" s="89">
        <f t="shared" si="7"/>
        <v>0.04592051984</v>
      </c>
      <c r="P273" s="44" t="str">
        <f t="shared" si="33"/>
        <v>D+</v>
      </c>
      <c r="Q273" s="180">
        <f t="shared" si="34"/>
        <v>43.4434287</v>
      </c>
      <c r="R273" s="87">
        <f t="shared" si="8"/>
        <v>0.9383277664</v>
      </c>
      <c r="S273" s="89">
        <f t="shared" si="9"/>
        <v>0.06167223358</v>
      </c>
      <c r="T273" s="44" t="str">
        <f t="shared" si="35"/>
        <v>D+</v>
      </c>
      <c r="U273" s="180">
        <f t="shared" si="36"/>
        <v>40.14443235</v>
      </c>
      <c r="V273" s="78">
        <f t="shared" si="50"/>
        <v>1</v>
      </c>
      <c r="W273" s="80">
        <f t="shared" si="51"/>
        <v>0</v>
      </c>
      <c r="X273" s="87">
        <f t="shared" si="12"/>
        <v>0.9350993519</v>
      </c>
      <c r="Y273" s="124">
        <f t="shared" si="13"/>
        <v>0.0649006481</v>
      </c>
      <c r="Z273" s="87">
        <f t="shared" si="14"/>
        <v>0.1411765974</v>
      </c>
      <c r="AA273" s="89">
        <f t="shared" si="15"/>
        <v>0.2711731665</v>
      </c>
      <c r="AB273" s="89">
        <f t="shared" si="16"/>
        <v>0.5261762471</v>
      </c>
      <c r="AC273" s="89">
        <f t="shared" si="17"/>
        <v>0.04251608117</v>
      </c>
      <c r="AD273" s="89">
        <f t="shared" si="18"/>
        <v>0.001977701017</v>
      </c>
      <c r="AE273" s="89">
        <f t="shared" si="19"/>
        <v>0.01698020682</v>
      </c>
      <c r="AF273" s="87"/>
      <c r="AG273" s="124"/>
      <c r="AH273" s="21">
        <v>270.0</v>
      </c>
      <c r="AI273" s="128">
        <f t="shared" si="20"/>
        <v>78353</v>
      </c>
      <c r="AJ273" s="182">
        <v>68396.0</v>
      </c>
      <c r="AK273" s="182">
        <v>0.0</v>
      </c>
      <c r="AL273" s="183">
        <v>9957.0</v>
      </c>
      <c r="AM273" s="128">
        <v>175016.0</v>
      </c>
      <c r="AN273" s="138">
        <v>12147.0</v>
      </c>
      <c r="AO273" s="128"/>
      <c r="AP273" s="138"/>
      <c r="AQ273" s="109">
        <f t="shared" si="21"/>
        <v>41.79393053</v>
      </c>
      <c r="AR273" s="198">
        <v>231787.0</v>
      </c>
      <c r="AS273" s="182">
        <v>219361.0</v>
      </c>
      <c r="AT273" s="182">
        <v>10558.0</v>
      </c>
      <c r="AU273" s="132">
        <f t="shared" si="37"/>
        <v>43.4434287</v>
      </c>
      <c r="AV273" s="128">
        <v>225863.0</v>
      </c>
      <c r="AW273" s="130">
        <v>14845.0</v>
      </c>
      <c r="AX273" s="132">
        <f t="shared" si="38"/>
        <v>40.14443235</v>
      </c>
      <c r="AY273" s="42">
        <v>717786.0</v>
      </c>
      <c r="AZ273" s="44">
        <v>88040.0</v>
      </c>
      <c r="BA273" s="44">
        <v>191448.0</v>
      </c>
      <c r="BB273" s="44">
        <v>395346.0</v>
      </c>
      <c r="BC273" s="44">
        <v>28345.0</v>
      </c>
      <c r="BD273" s="44">
        <v>1507.0</v>
      </c>
      <c r="BE273" s="71">
        <v>13100.0</v>
      </c>
      <c r="BF273" s="42">
        <v>556707.0</v>
      </c>
      <c r="BG273" s="44">
        <v>78594.0</v>
      </c>
      <c r="BH273" s="44">
        <v>150964.0</v>
      </c>
      <c r="BI273" s="44">
        <v>292926.0</v>
      </c>
      <c r="BJ273" s="44">
        <v>23669.0</v>
      </c>
      <c r="BK273" s="44">
        <v>1101.0</v>
      </c>
      <c r="BL273" s="71">
        <v>9453.0</v>
      </c>
      <c r="BM273" s="186"/>
      <c r="BN273" s="186"/>
      <c r="BO273" s="44"/>
      <c r="BP273" s="58"/>
      <c r="BQ273" s="58"/>
      <c r="BR273" s="58"/>
      <c r="BS273" s="58"/>
      <c r="BT273" s="58"/>
      <c r="BU273" s="58"/>
      <c r="BV273" s="58"/>
      <c r="BW273" s="58"/>
      <c r="BX273" s="58"/>
      <c r="BY273" s="58"/>
      <c r="BZ273" s="58"/>
      <c r="CA273" s="58"/>
      <c r="CB273" s="58"/>
      <c r="CC273" s="58"/>
      <c r="CD273" s="56"/>
      <c r="CE273" s="56"/>
      <c r="CF273" s="58"/>
      <c r="CG273" s="56"/>
      <c r="CH273" s="58"/>
      <c r="CI273" s="58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</row>
    <row r="274" ht="15.0" customHeight="1">
      <c r="A274" s="176" t="s">
        <v>2087</v>
      </c>
      <c r="B274" s="178" t="s">
        <v>2088</v>
      </c>
      <c r="C274" s="65" t="s">
        <v>332</v>
      </c>
      <c r="D274" s="67" t="s">
        <v>2089</v>
      </c>
      <c r="E274" s="69" t="s">
        <v>2090</v>
      </c>
      <c r="F274" s="71" t="s">
        <v>2091</v>
      </c>
      <c r="G274" s="73">
        <v>1962.0</v>
      </c>
      <c r="H274" s="75" t="s">
        <v>110</v>
      </c>
      <c r="I274" s="73">
        <v>1998.0</v>
      </c>
      <c r="J274" s="87">
        <f t="shared" si="48"/>
        <v>0.8802181666</v>
      </c>
      <c r="K274" s="82">
        <f t="shared" si="49"/>
        <v>0</v>
      </c>
      <c r="L274" s="42" t="str">
        <f t="shared" si="31"/>
        <v>D+</v>
      </c>
      <c r="M274" s="180">
        <f t="shared" si="32"/>
        <v>26.24652728</v>
      </c>
      <c r="N274" s="87">
        <f t="shared" si="6"/>
        <v>0.8153444484</v>
      </c>
      <c r="O274" s="89">
        <f t="shared" si="7"/>
        <v>0.1846555516</v>
      </c>
      <c r="P274" s="44" t="str">
        <f t="shared" si="33"/>
        <v>D+</v>
      </c>
      <c r="Q274" s="180">
        <f t="shared" si="34"/>
        <v>29.56992552</v>
      </c>
      <c r="R274" s="87">
        <f t="shared" si="8"/>
        <v>0.7661147334</v>
      </c>
      <c r="S274" s="89">
        <f t="shared" si="9"/>
        <v>0.2338852666</v>
      </c>
      <c r="T274" s="44" t="str">
        <f t="shared" si="35"/>
        <v>D+</v>
      </c>
      <c r="U274" s="180">
        <f t="shared" si="36"/>
        <v>22.92312905</v>
      </c>
      <c r="V274" s="78">
        <f t="shared" si="50"/>
        <v>1</v>
      </c>
      <c r="W274" s="80">
        <f t="shared" si="51"/>
        <v>0</v>
      </c>
      <c r="X274" s="87">
        <f t="shared" si="12"/>
        <v>0.8473504729</v>
      </c>
      <c r="Y274" s="124">
        <f t="shared" si="13"/>
        <v>0.1526495271</v>
      </c>
      <c r="Z274" s="87">
        <f t="shared" si="14"/>
        <v>0.2754539152</v>
      </c>
      <c r="AA274" s="89">
        <f t="shared" si="15"/>
        <v>0.09815099208</v>
      </c>
      <c r="AB274" s="89">
        <f t="shared" si="16"/>
        <v>0.4482637579</v>
      </c>
      <c r="AC274" s="89">
        <f t="shared" si="17"/>
        <v>0.1573929603</v>
      </c>
      <c r="AD274" s="89">
        <f t="shared" si="18"/>
        <v>0.001390046774</v>
      </c>
      <c r="AE274" s="89">
        <f t="shared" si="19"/>
        <v>0.01934832782</v>
      </c>
      <c r="AF274" s="87"/>
      <c r="AG274" s="124"/>
      <c r="AH274" s="21">
        <v>271.0</v>
      </c>
      <c r="AI274" s="128">
        <f t="shared" si="20"/>
        <v>57204</v>
      </c>
      <c r="AJ274" s="182">
        <v>50352.0</v>
      </c>
      <c r="AK274" s="182">
        <v>0.0</v>
      </c>
      <c r="AL274" s="183">
        <v>6852.0</v>
      </c>
      <c r="AM274" s="128">
        <v>120761.0</v>
      </c>
      <c r="AN274" s="138">
        <v>21755.0</v>
      </c>
      <c r="AO274" s="128"/>
      <c r="AP274" s="138"/>
      <c r="AQ274" s="109">
        <f t="shared" si="21"/>
        <v>26.24652728</v>
      </c>
      <c r="AR274" s="198">
        <v>169552.0</v>
      </c>
      <c r="AS274" s="182">
        <v>136783.0</v>
      </c>
      <c r="AT274" s="182">
        <v>30978.0</v>
      </c>
      <c r="AU274" s="132">
        <f t="shared" si="37"/>
        <v>29.56992552</v>
      </c>
      <c r="AV274" s="128">
        <v>135243.0</v>
      </c>
      <c r="AW274" s="130">
        <v>41288.0</v>
      </c>
      <c r="AX274" s="132">
        <f t="shared" si="38"/>
        <v>22.92312905</v>
      </c>
      <c r="AY274" s="42">
        <v>718956.0</v>
      </c>
      <c r="AZ274" s="44">
        <v>180405.0</v>
      </c>
      <c r="BA274" s="44">
        <v>68716.0</v>
      </c>
      <c r="BB274" s="44">
        <v>340333.0</v>
      </c>
      <c r="BC274" s="44">
        <v>112822.0</v>
      </c>
      <c r="BD274" s="44">
        <v>1301.0</v>
      </c>
      <c r="BE274" s="71">
        <v>15379.0</v>
      </c>
      <c r="BF274" s="42">
        <v>569765.0</v>
      </c>
      <c r="BG274" s="44">
        <v>156944.0</v>
      </c>
      <c r="BH274" s="44">
        <v>55923.0</v>
      </c>
      <c r="BI274" s="44">
        <v>255405.0</v>
      </c>
      <c r="BJ274" s="44">
        <v>89677.0</v>
      </c>
      <c r="BK274" s="44">
        <v>792.0</v>
      </c>
      <c r="BL274" s="71">
        <v>11024.0</v>
      </c>
      <c r="BM274" s="186"/>
      <c r="BN274" s="186"/>
      <c r="BO274" s="44"/>
      <c r="BP274" s="58"/>
      <c r="BQ274" s="58"/>
      <c r="BR274" s="58"/>
      <c r="BS274" s="58"/>
      <c r="BT274" s="58"/>
      <c r="BU274" s="58"/>
      <c r="BV274" s="58"/>
      <c r="BW274" s="58"/>
      <c r="BX274" s="58"/>
      <c r="BY274" s="58"/>
      <c r="BZ274" s="58"/>
      <c r="CA274" s="58"/>
      <c r="CB274" s="58"/>
      <c r="CC274" s="58"/>
      <c r="CD274" s="56"/>
      <c r="CE274" s="56"/>
      <c r="CF274" s="58"/>
      <c r="CG274" s="56"/>
      <c r="CH274" s="58"/>
      <c r="CI274" s="58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</row>
    <row r="275" ht="15.0" customHeight="1">
      <c r="A275" s="139" t="s">
        <v>2092</v>
      </c>
      <c r="B275" s="140" t="s">
        <v>2093</v>
      </c>
      <c r="C275" s="65" t="s">
        <v>2094</v>
      </c>
      <c r="D275" s="67" t="s">
        <v>2095</v>
      </c>
      <c r="E275" s="69" t="s">
        <v>2096</v>
      </c>
      <c r="F275" s="71" t="s">
        <v>2097</v>
      </c>
      <c r="G275" s="73">
        <v>1943.0</v>
      </c>
      <c r="H275" s="75" t="s">
        <v>110</v>
      </c>
      <c r="I275" s="73" t="s">
        <v>2098</v>
      </c>
      <c r="J275" s="87">
        <f t="shared" si="48"/>
        <v>0.9707052313</v>
      </c>
      <c r="K275" s="82">
        <f t="shared" si="49"/>
        <v>0</v>
      </c>
      <c r="L275" s="42" t="str">
        <f t="shared" si="31"/>
        <v>D+</v>
      </c>
      <c r="M275" s="180">
        <f t="shared" si="32"/>
        <v>43.06159527</v>
      </c>
      <c r="N275" s="87">
        <f t="shared" si="6"/>
        <v>0.969917535</v>
      </c>
      <c r="O275" s="89">
        <f t="shared" si="7"/>
        <v>0.03008246501</v>
      </c>
      <c r="P275" s="44" t="str">
        <f t="shared" si="33"/>
        <v>D+</v>
      </c>
      <c r="Q275" s="180">
        <f t="shared" si="34"/>
        <v>45.02723418</v>
      </c>
      <c r="R275" s="87">
        <f t="shared" si="8"/>
        <v>0.9478430064</v>
      </c>
      <c r="S275" s="89">
        <f t="shared" si="9"/>
        <v>0.05215699355</v>
      </c>
      <c r="T275" s="44" t="str">
        <f t="shared" si="35"/>
        <v>D+</v>
      </c>
      <c r="U275" s="180">
        <f t="shared" si="36"/>
        <v>41.09595635</v>
      </c>
      <c r="V275" s="78">
        <f t="shared" si="50"/>
        <v>1</v>
      </c>
      <c r="W275" s="80">
        <f t="shared" si="51"/>
        <v>0</v>
      </c>
      <c r="X275" s="87">
        <f t="shared" si="12"/>
        <v>0.9718183439</v>
      </c>
      <c r="Y275" s="124">
        <f t="shared" si="13"/>
        <v>0.02818165614</v>
      </c>
      <c r="Z275" s="87">
        <f t="shared" si="14"/>
        <v>0.02735135885</v>
      </c>
      <c r="AA275" s="89">
        <f t="shared" si="15"/>
        <v>0.2937273979</v>
      </c>
      <c r="AB275" s="89">
        <f t="shared" si="16"/>
        <v>0.6430888429</v>
      </c>
      <c r="AC275" s="89">
        <f t="shared" si="17"/>
        <v>0.01925671994</v>
      </c>
      <c r="AD275" s="89">
        <f t="shared" si="18"/>
        <v>0.002173762273</v>
      </c>
      <c r="AE275" s="89">
        <f t="shared" si="19"/>
        <v>0.01440191814</v>
      </c>
      <c r="AF275" s="87"/>
      <c r="AG275" s="124"/>
      <c r="AH275" s="21">
        <v>272.0</v>
      </c>
      <c r="AI275" s="128">
        <f t="shared" si="20"/>
        <v>56563</v>
      </c>
      <c r="AJ275" s="182">
        <v>54906.0</v>
      </c>
      <c r="AK275" s="182">
        <v>0.0</v>
      </c>
      <c r="AL275" s="183">
        <v>1657.0</v>
      </c>
      <c r="AM275" s="128">
        <v>152661.0</v>
      </c>
      <c r="AN275" s="138">
        <v>4427.0</v>
      </c>
      <c r="AO275" s="128"/>
      <c r="AP275" s="138"/>
      <c r="AQ275" s="109">
        <f t="shared" si="21"/>
        <v>43.06159527</v>
      </c>
      <c r="AR275" s="198">
        <v>177129.0</v>
      </c>
      <c r="AS275" s="182">
        <v>171366.0</v>
      </c>
      <c r="AT275" s="182">
        <v>5315.0</v>
      </c>
      <c r="AU275" s="132">
        <f t="shared" si="37"/>
        <v>45.02723418</v>
      </c>
      <c r="AV275" s="128">
        <v>170498.0</v>
      </c>
      <c r="AW275" s="130">
        <v>9382.0</v>
      </c>
      <c r="AX275" s="132">
        <f t="shared" si="38"/>
        <v>41.09595635</v>
      </c>
      <c r="AY275" s="42">
        <v>717177.0</v>
      </c>
      <c r="AZ275" s="44">
        <v>16683.0</v>
      </c>
      <c r="BA275" s="44">
        <v>207587.0</v>
      </c>
      <c r="BB275" s="44">
        <v>468193.0</v>
      </c>
      <c r="BC275" s="44">
        <v>12599.0</v>
      </c>
      <c r="BD275" s="44">
        <v>1750.0</v>
      </c>
      <c r="BE275" s="71">
        <v>10365.0</v>
      </c>
      <c r="BF275" s="42">
        <v>504655.0</v>
      </c>
      <c r="BG275" s="44">
        <v>13803.0</v>
      </c>
      <c r="BH275" s="44">
        <v>148231.0</v>
      </c>
      <c r="BI275" s="44">
        <v>324538.0</v>
      </c>
      <c r="BJ275" s="44">
        <v>9718.0</v>
      </c>
      <c r="BK275" s="44">
        <v>1097.0</v>
      </c>
      <c r="BL275" s="71">
        <v>7268.0</v>
      </c>
      <c r="BM275" s="186"/>
      <c r="BN275" s="186"/>
      <c r="BO275" s="44"/>
      <c r="BP275" s="58"/>
      <c r="BQ275" s="58"/>
      <c r="BR275" s="58"/>
      <c r="BS275" s="58"/>
      <c r="BT275" s="58"/>
      <c r="BU275" s="58"/>
      <c r="BV275" s="58"/>
      <c r="BW275" s="58"/>
      <c r="BX275" s="58"/>
      <c r="BY275" s="58"/>
      <c r="BZ275" s="58"/>
      <c r="CA275" s="58"/>
      <c r="CB275" s="58"/>
      <c r="CC275" s="58"/>
      <c r="CD275" s="56"/>
      <c r="CE275" s="56"/>
      <c r="CF275" s="58"/>
      <c r="CG275" s="56"/>
      <c r="CH275" s="58"/>
      <c r="CI275" s="58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</row>
    <row r="276" ht="15.0" customHeight="1">
      <c r="A276" s="176" t="s">
        <v>2099</v>
      </c>
      <c r="B276" s="178" t="s">
        <v>2100</v>
      </c>
      <c r="C276" s="65" t="s">
        <v>2101</v>
      </c>
      <c r="D276" s="67" t="s">
        <v>2102</v>
      </c>
      <c r="E276" s="69" t="s">
        <v>2103</v>
      </c>
      <c r="F276" s="71" t="s">
        <v>2104</v>
      </c>
      <c r="G276" s="73">
        <v>1947.0</v>
      </c>
      <c r="H276" s="75" t="s">
        <v>175</v>
      </c>
      <c r="I276" s="73">
        <v>1988.0</v>
      </c>
      <c r="J276" s="87">
        <f t="shared" si="48"/>
        <v>0.9926985487</v>
      </c>
      <c r="K276" s="82">
        <f t="shared" si="49"/>
        <v>0</v>
      </c>
      <c r="L276" s="42" t="str">
        <f t="shared" si="31"/>
        <v>D+</v>
      </c>
      <c r="M276" s="180">
        <f t="shared" si="32"/>
        <v>21.01218197</v>
      </c>
      <c r="N276" s="87">
        <f t="shared" si="6"/>
        <v>0.7427052209</v>
      </c>
      <c r="O276" s="89">
        <f t="shared" si="7"/>
        <v>0.2572947791</v>
      </c>
      <c r="P276" s="44" t="str">
        <f t="shared" si="33"/>
        <v>D+</v>
      </c>
      <c r="Q276" s="180">
        <f t="shared" si="34"/>
        <v>22.30600278</v>
      </c>
      <c r="R276" s="87">
        <f t="shared" si="8"/>
        <v>0.7340670546</v>
      </c>
      <c r="S276" s="89">
        <f t="shared" si="9"/>
        <v>0.2659329454</v>
      </c>
      <c r="T276" s="44" t="str">
        <f t="shared" si="35"/>
        <v>D+</v>
      </c>
      <c r="U276" s="180">
        <f t="shared" si="36"/>
        <v>19.71836117</v>
      </c>
      <c r="V276" s="78">
        <f t="shared" si="50"/>
        <v>1</v>
      </c>
      <c r="W276" s="80">
        <f t="shared" si="51"/>
        <v>0</v>
      </c>
      <c r="X276" s="87">
        <f t="shared" si="12"/>
        <v>0.7690120216</v>
      </c>
      <c r="Y276" s="124">
        <f t="shared" si="13"/>
        <v>0.2309879784</v>
      </c>
      <c r="Z276" s="87">
        <f t="shared" si="14"/>
        <v>0.4187504324</v>
      </c>
      <c r="AA276" s="89">
        <f t="shared" si="15"/>
        <v>0.3010017369</v>
      </c>
      <c r="AB276" s="89">
        <f t="shared" si="16"/>
        <v>0.2126533466</v>
      </c>
      <c r="AC276" s="89">
        <f t="shared" si="17"/>
        <v>0.04686242594</v>
      </c>
      <c r="AD276" s="89">
        <f t="shared" si="18"/>
        <v>0.001931739148</v>
      </c>
      <c r="AE276" s="89">
        <f t="shared" si="19"/>
        <v>0.01880031898</v>
      </c>
      <c r="AF276" s="87"/>
      <c r="AG276" s="124"/>
      <c r="AH276" s="21">
        <v>273.0</v>
      </c>
      <c r="AI276" s="128">
        <f t="shared" si="20"/>
        <v>100391</v>
      </c>
      <c r="AJ276" s="182">
        <v>99658.0</v>
      </c>
      <c r="AK276" s="182">
        <v>0.0</v>
      </c>
      <c r="AL276" s="197">
        <v>733.0</v>
      </c>
      <c r="AM276" s="128">
        <v>179562.0</v>
      </c>
      <c r="AN276" s="138">
        <v>53935.0</v>
      </c>
      <c r="AO276" s="128"/>
      <c r="AP276" s="138"/>
      <c r="AQ276" s="109">
        <f t="shared" si="21"/>
        <v>21.01218197</v>
      </c>
      <c r="AR276" s="198">
        <v>267814.0</v>
      </c>
      <c r="AS276" s="182">
        <v>197365.0</v>
      </c>
      <c r="AT276" s="182">
        <v>68373.0</v>
      </c>
      <c r="AU276" s="132">
        <f t="shared" si="37"/>
        <v>22.30600278</v>
      </c>
      <c r="AV276" s="128">
        <v>205897.0</v>
      </c>
      <c r="AW276" s="130">
        <v>74591.0</v>
      </c>
      <c r="AX276" s="132">
        <f t="shared" si="38"/>
        <v>19.71836117</v>
      </c>
      <c r="AY276" s="42">
        <v>720278.0</v>
      </c>
      <c r="AZ276" s="44">
        <v>284884.0</v>
      </c>
      <c r="BA276" s="44">
        <v>217509.0</v>
      </c>
      <c r="BB276" s="44">
        <v>166839.0</v>
      </c>
      <c r="BC276" s="44">
        <v>33438.0</v>
      </c>
      <c r="BD276" s="44">
        <v>1479.0</v>
      </c>
      <c r="BE276" s="71">
        <v>16129.0</v>
      </c>
      <c r="BF276" s="42">
        <v>549246.0</v>
      </c>
      <c r="BG276" s="44">
        <v>229997.0</v>
      </c>
      <c r="BH276" s="44">
        <v>165324.0</v>
      </c>
      <c r="BI276" s="44">
        <v>116799.0</v>
      </c>
      <c r="BJ276" s="44">
        <v>25739.0</v>
      </c>
      <c r="BK276" s="44">
        <v>1061.0</v>
      </c>
      <c r="BL276" s="71">
        <v>10326.0</v>
      </c>
      <c r="BM276" s="186"/>
      <c r="BN276" s="186"/>
      <c r="BO276" s="44"/>
      <c r="BP276" s="58"/>
      <c r="BQ276" s="58"/>
      <c r="BR276" s="58"/>
      <c r="BS276" s="58"/>
      <c r="BT276" s="58"/>
      <c r="BU276" s="58"/>
      <c r="BV276" s="58"/>
      <c r="BW276" s="58"/>
      <c r="BX276" s="58"/>
      <c r="BY276" s="58"/>
      <c r="BZ276" s="58"/>
      <c r="CA276" s="58"/>
      <c r="CB276" s="58"/>
      <c r="CC276" s="58"/>
      <c r="CD276" s="56"/>
      <c r="CE276" s="56"/>
      <c r="CF276" s="58"/>
      <c r="CG276" s="56"/>
      <c r="CH276" s="58"/>
      <c r="CI276" s="58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</row>
    <row r="277" ht="15.0" customHeight="1">
      <c r="A277" s="139" t="s">
        <v>2105</v>
      </c>
      <c r="B277" s="140" t="s">
        <v>2106</v>
      </c>
      <c r="C277" s="65" t="s">
        <v>2107</v>
      </c>
      <c r="D277" s="67" t="s">
        <v>2108</v>
      </c>
      <c r="E277" s="69" t="s">
        <v>2109</v>
      </c>
      <c r="F277" s="71" t="s">
        <v>2110</v>
      </c>
      <c r="G277" s="73">
        <v>1937.0</v>
      </c>
      <c r="H277" s="75" t="s">
        <v>175</v>
      </c>
      <c r="I277" s="73">
        <v>1988.0</v>
      </c>
      <c r="J277" s="87">
        <f t="shared" si="48"/>
        <v>0.5639254978</v>
      </c>
      <c r="K277" s="89">
        <f t="shared" si="49"/>
        <v>0.4353678574</v>
      </c>
      <c r="L277" s="42" t="str">
        <f t="shared" si="31"/>
        <v>D+</v>
      </c>
      <c r="M277" s="180">
        <f t="shared" si="32"/>
        <v>5.262387237</v>
      </c>
      <c r="N277" s="87">
        <f t="shared" si="6"/>
        <v>0.5769719446</v>
      </c>
      <c r="O277" s="89">
        <f t="shared" si="7"/>
        <v>0.4230280554</v>
      </c>
      <c r="P277" s="44" t="str">
        <f t="shared" si="33"/>
        <v>D+</v>
      </c>
      <c r="Q277" s="180">
        <f t="shared" si="34"/>
        <v>5.732675147</v>
      </c>
      <c r="R277" s="87">
        <f t="shared" si="8"/>
        <v>0.5848044362</v>
      </c>
      <c r="S277" s="89">
        <f t="shared" si="9"/>
        <v>0.4151955638</v>
      </c>
      <c r="T277" s="44" t="str">
        <f t="shared" si="35"/>
        <v>D+</v>
      </c>
      <c r="U277" s="180">
        <f t="shared" si="36"/>
        <v>4.792099327</v>
      </c>
      <c r="V277" s="87">
        <f t="shared" si="50"/>
        <v>0.5643242746</v>
      </c>
      <c r="W277" s="124">
        <f t="shared" si="51"/>
        <v>0.4356757254</v>
      </c>
      <c r="X277" s="87">
        <f t="shared" si="12"/>
        <v>0.6509934831</v>
      </c>
      <c r="Y277" s="124">
        <f t="shared" si="13"/>
        <v>0.3490065169</v>
      </c>
      <c r="Z277" s="87">
        <f t="shared" si="14"/>
        <v>0.6402509099</v>
      </c>
      <c r="AA277" s="89">
        <f t="shared" si="15"/>
        <v>0.1000103449</v>
      </c>
      <c r="AB277" s="89">
        <f t="shared" si="16"/>
        <v>0.187149803</v>
      </c>
      <c r="AC277" s="89">
        <f t="shared" si="17"/>
        <v>0.05911429189</v>
      </c>
      <c r="AD277" s="89">
        <f t="shared" si="18"/>
        <v>0.001113483114</v>
      </c>
      <c r="AE277" s="89">
        <f t="shared" si="19"/>
        <v>0.01236116728</v>
      </c>
      <c r="AF277" s="87"/>
      <c r="AG277" s="124"/>
      <c r="AH277" s="21">
        <v>274.0</v>
      </c>
      <c r="AI277" s="128">
        <f t="shared" si="20"/>
        <v>174062</v>
      </c>
      <c r="AJ277" s="182">
        <v>98158.0</v>
      </c>
      <c r="AK277" s="182">
        <v>75781.0</v>
      </c>
      <c r="AL277" s="197">
        <v>123.0</v>
      </c>
      <c r="AM277" s="128">
        <v>171417.0</v>
      </c>
      <c r="AN277" s="138">
        <v>91899.0</v>
      </c>
      <c r="AO277" s="128"/>
      <c r="AP277" s="138"/>
      <c r="AQ277" s="109">
        <f t="shared" si="21"/>
        <v>5.262387237</v>
      </c>
      <c r="AR277" s="198">
        <v>294401.0</v>
      </c>
      <c r="AS277" s="182">
        <v>168020.0</v>
      </c>
      <c r="AT277" s="182">
        <v>123190.0</v>
      </c>
      <c r="AU277" s="132">
        <f t="shared" si="37"/>
        <v>5.732675147</v>
      </c>
      <c r="AV277" s="128">
        <v>181604.0</v>
      </c>
      <c r="AW277" s="130">
        <v>128934.0</v>
      </c>
      <c r="AX277" s="132">
        <f t="shared" si="38"/>
        <v>4.792099327</v>
      </c>
      <c r="AY277" s="42">
        <v>712306.0</v>
      </c>
      <c r="AZ277" s="44">
        <v>449438.0</v>
      </c>
      <c r="BA277" s="44">
        <v>69360.0</v>
      </c>
      <c r="BB277" s="44">
        <v>139459.0</v>
      </c>
      <c r="BC277" s="44">
        <v>41121.0</v>
      </c>
      <c r="BD277" s="44">
        <v>818.0</v>
      </c>
      <c r="BE277" s="71">
        <v>12110.0</v>
      </c>
      <c r="BF277" s="42">
        <v>531665.0</v>
      </c>
      <c r="BG277" s="44">
        <v>340399.0</v>
      </c>
      <c r="BH277" s="44">
        <v>53172.0</v>
      </c>
      <c r="BI277" s="44">
        <v>99501.0</v>
      </c>
      <c r="BJ277" s="44">
        <v>31429.0</v>
      </c>
      <c r="BK277" s="44">
        <v>592.0</v>
      </c>
      <c r="BL277" s="71">
        <v>6572.0</v>
      </c>
      <c r="BM277" s="186"/>
      <c r="BN277" s="186"/>
      <c r="BO277" s="44"/>
      <c r="BP277" s="58"/>
      <c r="BQ277" s="58"/>
      <c r="BR277" s="58"/>
      <c r="BS277" s="58"/>
      <c r="BT277" s="58"/>
      <c r="BU277" s="58"/>
      <c r="BV277" s="58"/>
      <c r="BW277" s="58"/>
      <c r="BX277" s="58"/>
      <c r="BY277" s="58"/>
      <c r="BZ277" s="58"/>
      <c r="CA277" s="58"/>
      <c r="CB277" s="58"/>
      <c r="CC277" s="58"/>
      <c r="CD277" s="56"/>
      <c r="CE277" s="56"/>
      <c r="CF277" s="58"/>
      <c r="CG277" s="56"/>
      <c r="CH277" s="58"/>
      <c r="CI277" s="58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</row>
    <row r="278" ht="15.0" customHeight="1">
      <c r="A278" s="176" t="s">
        <v>2111</v>
      </c>
      <c r="B278" s="178" t="s">
        <v>2112</v>
      </c>
      <c r="C278" s="65" t="s">
        <v>2113</v>
      </c>
      <c r="D278" s="67" t="s">
        <v>2078</v>
      </c>
      <c r="E278" s="69" t="s">
        <v>2114</v>
      </c>
      <c r="F278" s="71" t="s">
        <v>2115</v>
      </c>
      <c r="G278" s="73">
        <v>1966.0</v>
      </c>
      <c r="H278" s="75" t="s">
        <v>110</v>
      </c>
      <c r="I278" s="73">
        <v>2012.0</v>
      </c>
      <c r="J278" s="87">
        <f t="shared" si="48"/>
        <v>0.4969149762</v>
      </c>
      <c r="K278" s="89">
        <f t="shared" si="49"/>
        <v>0.4783043257</v>
      </c>
      <c r="L278" s="42" t="str">
        <f t="shared" si="31"/>
        <v>R+</v>
      </c>
      <c r="M278" s="91">
        <f t="shared" si="32"/>
        <v>0.4197163626</v>
      </c>
      <c r="N278" s="87">
        <f t="shared" si="6"/>
        <v>0.5217364012</v>
      </c>
      <c r="O278" s="89">
        <f t="shared" si="7"/>
        <v>0.4782635988</v>
      </c>
      <c r="P278" s="44" t="str">
        <f t="shared" si="33"/>
        <v>D+</v>
      </c>
      <c r="Q278" s="180">
        <f t="shared" si="34"/>
        <v>0.2091208064</v>
      </c>
      <c r="R278" s="87">
        <f t="shared" si="8"/>
        <v>0.5263979076</v>
      </c>
      <c r="S278" s="89">
        <f t="shared" si="9"/>
        <v>0.4736020924</v>
      </c>
      <c r="T278" s="44" t="str">
        <f t="shared" si="35"/>
        <v>R+</v>
      </c>
      <c r="U278" s="91">
        <f t="shared" si="36"/>
        <v>1.048553531</v>
      </c>
      <c r="V278" s="87">
        <f t="shared" si="50"/>
        <v>0.5095417771</v>
      </c>
      <c r="W278" s="124">
        <f t="shared" si="51"/>
        <v>0.4904582229</v>
      </c>
      <c r="X278" s="87">
        <f t="shared" si="12"/>
        <v>0.5194948247</v>
      </c>
      <c r="Y278" s="124">
        <f t="shared" si="13"/>
        <v>0.4805051753</v>
      </c>
      <c r="Z278" s="87">
        <f t="shared" si="14"/>
        <v>0.7431511702</v>
      </c>
      <c r="AA278" s="89">
        <f t="shared" si="15"/>
        <v>0.08207407849</v>
      </c>
      <c r="AB278" s="89">
        <f t="shared" si="16"/>
        <v>0.1305957904</v>
      </c>
      <c r="AC278" s="89">
        <f t="shared" si="17"/>
        <v>0.02857004341</v>
      </c>
      <c r="AD278" s="89">
        <f t="shared" si="18"/>
        <v>0.001974655787</v>
      </c>
      <c r="AE278" s="89">
        <f t="shared" si="19"/>
        <v>0.01363426168</v>
      </c>
      <c r="AF278" s="87"/>
      <c r="AG278" s="124"/>
      <c r="AH278" s="21">
        <v>275.0</v>
      </c>
      <c r="AI278" s="128">
        <f t="shared" si="20"/>
        <v>179091</v>
      </c>
      <c r="AJ278" s="182">
        <v>88993.0</v>
      </c>
      <c r="AK278" s="182">
        <v>85660.0</v>
      </c>
      <c r="AL278" s="204">
        <v>4438.0</v>
      </c>
      <c r="AM278" s="128">
        <v>143845.0</v>
      </c>
      <c r="AN278" s="138">
        <v>133049.0</v>
      </c>
      <c r="AO278" s="128"/>
      <c r="AP278" s="138"/>
      <c r="AQ278" s="109">
        <f t="shared" si="21"/>
        <v>-0.4197163626</v>
      </c>
      <c r="AR278" s="198">
        <v>290894.0</v>
      </c>
      <c r="AS278" s="182">
        <v>149610.0</v>
      </c>
      <c r="AT278" s="182">
        <v>137144.0</v>
      </c>
      <c r="AU278" s="132">
        <f t="shared" si="37"/>
        <v>0.2091208064</v>
      </c>
      <c r="AV278" s="128">
        <v>162618.0</v>
      </c>
      <c r="AW278" s="130">
        <v>146308.0</v>
      </c>
      <c r="AX278" s="132">
        <f t="shared" si="38"/>
        <v>-1.048553531</v>
      </c>
      <c r="AY278" s="42">
        <v>719723.0</v>
      </c>
      <c r="AZ278" s="44">
        <v>516970.0</v>
      </c>
      <c r="BA278" s="44">
        <v>60095.0</v>
      </c>
      <c r="BB278" s="44">
        <v>106451.0</v>
      </c>
      <c r="BC278" s="44">
        <v>20631.0</v>
      </c>
      <c r="BD278" s="44">
        <v>1359.0</v>
      </c>
      <c r="BE278" s="71">
        <v>14217.0</v>
      </c>
      <c r="BF278" s="42">
        <v>536296.0</v>
      </c>
      <c r="BG278" s="44">
        <v>398549.0</v>
      </c>
      <c r="BH278" s="44">
        <v>44016.0</v>
      </c>
      <c r="BI278" s="44">
        <v>70038.0</v>
      </c>
      <c r="BJ278" s="44">
        <v>15322.0</v>
      </c>
      <c r="BK278" s="44">
        <v>1059.0</v>
      </c>
      <c r="BL278" s="71">
        <v>7312.0</v>
      </c>
      <c r="BM278" s="186"/>
      <c r="BN278" s="186"/>
      <c r="BO278" s="44"/>
      <c r="BP278" s="58"/>
      <c r="BQ278" s="58"/>
      <c r="BR278" s="58"/>
      <c r="BS278" s="58"/>
      <c r="BT278" s="58"/>
      <c r="BU278" s="58"/>
      <c r="BV278" s="58"/>
      <c r="BW278" s="58"/>
      <c r="BX278" s="58"/>
      <c r="BY278" s="58"/>
      <c r="BZ278" s="58"/>
      <c r="CA278" s="58"/>
      <c r="CB278" s="58"/>
      <c r="CC278" s="58"/>
      <c r="CD278" s="56"/>
      <c r="CE278" s="56"/>
      <c r="CF278" s="58"/>
      <c r="CG278" s="56"/>
      <c r="CH278" s="58"/>
      <c r="CI278" s="58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</row>
    <row r="279" ht="15.0" customHeight="1">
      <c r="A279" s="139" t="s">
        <v>2116</v>
      </c>
      <c r="B279" s="140" t="s">
        <v>2117</v>
      </c>
      <c r="C279" s="72" t="s">
        <v>199</v>
      </c>
      <c r="D279" s="74" t="s">
        <v>2118</v>
      </c>
      <c r="E279" s="69" t="s">
        <v>2119</v>
      </c>
      <c r="F279" s="71" t="s">
        <v>2120</v>
      </c>
      <c r="G279" s="73">
        <v>1964.0</v>
      </c>
      <c r="H279" s="75" t="s">
        <v>110</v>
      </c>
      <c r="I279" s="73">
        <v>2010.0</v>
      </c>
      <c r="J279" s="87">
        <f t="shared" si="48"/>
        <v>0.3549440915</v>
      </c>
      <c r="K279" s="89">
        <f t="shared" si="49"/>
        <v>0.6445220475</v>
      </c>
      <c r="L279" s="42" t="str">
        <f t="shared" si="31"/>
        <v>D+</v>
      </c>
      <c r="M279" s="180">
        <f t="shared" si="32"/>
        <v>0.722401925</v>
      </c>
      <c r="N279" s="87">
        <f t="shared" si="6"/>
        <v>0.5319685602</v>
      </c>
      <c r="O279" s="89">
        <f t="shared" si="7"/>
        <v>0.4680314398</v>
      </c>
      <c r="P279" s="44" t="str">
        <f t="shared" si="33"/>
        <v>D+</v>
      </c>
      <c r="Q279" s="180">
        <f t="shared" si="34"/>
        <v>1.232336698</v>
      </c>
      <c r="R279" s="87">
        <f t="shared" si="8"/>
        <v>0.5390081144</v>
      </c>
      <c r="S279" s="89">
        <f t="shared" si="9"/>
        <v>0.4609918856</v>
      </c>
      <c r="T279" s="44" t="str">
        <f t="shared" si="35"/>
        <v>D+</v>
      </c>
      <c r="U279" s="180">
        <f t="shared" si="36"/>
        <v>0.2124671519</v>
      </c>
      <c r="V279" s="87">
        <f t="shared" si="50"/>
        <v>0.3551336836</v>
      </c>
      <c r="W279" s="124">
        <f t="shared" si="51"/>
        <v>0.6448663164</v>
      </c>
      <c r="X279" s="87">
        <f t="shared" si="12"/>
        <v>0.4719723062</v>
      </c>
      <c r="Y279" s="124">
        <f t="shared" si="13"/>
        <v>0.5280276938</v>
      </c>
      <c r="Z279" s="87">
        <f t="shared" si="14"/>
        <v>0.8791853204</v>
      </c>
      <c r="AA279" s="89">
        <f t="shared" si="15"/>
        <v>0.04015654185</v>
      </c>
      <c r="AB279" s="89">
        <f t="shared" si="16"/>
        <v>0.05389004396</v>
      </c>
      <c r="AC279" s="89">
        <f t="shared" si="17"/>
        <v>0.01328986122</v>
      </c>
      <c r="AD279" s="89">
        <f t="shared" si="18"/>
        <v>0.002087928919</v>
      </c>
      <c r="AE279" s="89">
        <f t="shared" si="19"/>
        <v>0.01139030363</v>
      </c>
      <c r="AF279" s="87"/>
      <c r="AG279" s="124"/>
      <c r="AH279" s="21">
        <v>276.0</v>
      </c>
      <c r="AI279" s="128">
        <f t="shared" si="20"/>
        <v>204173</v>
      </c>
      <c r="AJ279" s="182">
        <v>72470.0</v>
      </c>
      <c r="AK279" s="182">
        <v>131594.0</v>
      </c>
      <c r="AL279" s="197">
        <v>109.0</v>
      </c>
      <c r="AM279" s="128">
        <v>134295.0</v>
      </c>
      <c r="AN279" s="138">
        <v>150245.0</v>
      </c>
      <c r="AO279" s="128"/>
      <c r="AP279" s="138"/>
      <c r="AQ279" s="109">
        <f t="shared" si="21"/>
        <v>0.722401925</v>
      </c>
      <c r="AR279" s="198">
        <v>303112.0</v>
      </c>
      <c r="AS279" s="182">
        <v>157967.0</v>
      </c>
      <c r="AT279" s="182">
        <v>138981.0</v>
      </c>
      <c r="AU279" s="132">
        <f t="shared" si="37"/>
        <v>1.232336698</v>
      </c>
      <c r="AV279" s="128">
        <v>175763.0</v>
      </c>
      <c r="AW279" s="130">
        <v>150323.0</v>
      </c>
      <c r="AX279" s="132">
        <f t="shared" si="38"/>
        <v>0.2124671519</v>
      </c>
      <c r="AY279" s="42">
        <v>717341.0</v>
      </c>
      <c r="AZ279" s="44">
        <v>619384.0</v>
      </c>
      <c r="BA279" s="44">
        <v>29089.0</v>
      </c>
      <c r="BB279" s="44">
        <v>45225.0</v>
      </c>
      <c r="BC279" s="44">
        <v>9806.0</v>
      </c>
      <c r="BD279" s="44">
        <v>1450.0</v>
      </c>
      <c r="BE279" s="71">
        <v>12387.0</v>
      </c>
      <c r="BF279" s="42">
        <v>568027.0</v>
      </c>
      <c r="BG279" s="44">
        <v>499401.0</v>
      </c>
      <c r="BH279" s="44">
        <v>22810.0</v>
      </c>
      <c r="BI279" s="44">
        <v>30611.0</v>
      </c>
      <c r="BJ279" s="44">
        <v>7549.0</v>
      </c>
      <c r="BK279" s="44">
        <v>1186.0</v>
      </c>
      <c r="BL279" s="71">
        <v>6470.0</v>
      </c>
      <c r="BM279" s="186"/>
      <c r="BN279" s="186"/>
      <c r="BO279" s="44"/>
      <c r="BP279" s="58"/>
      <c r="BQ279" s="58"/>
      <c r="BR279" s="58"/>
      <c r="BS279" s="58"/>
      <c r="BT279" s="58"/>
      <c r="BU279" s="58"/>
      <c r="BV279" s="58"/>
      <c r="BW279" s="58"/>
      <c r="BX279" s="58"/>
      <c r="BY279" s="58"/>
      <c r="BZ279" s="58"/>
      <c r="CA279" s="58"/>
      <c r="CB279" s="58"/>
      <c r="CC279" s="58"/>
      <c r="CD279" s="56"/>
      <c r="CE279" s="56"/>
      <c r="CF279" s="58"/>
      <c r="CG279" s="56"/>
      <c r="CH279" s="58"/>
      <c r="CI279" s="58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</row>
    <row r="280" ht="15.0" customHeight="1">
      <c r="A280" s="176" t="s">
        <v>2121</v>
      </c>
      <c r="B280" s="178" t="s">
        <v>2122</v>
      </c>
      <c r="C280" s="65" t="s">
        <v>382</v>
      </c>
      <c r="D280" s="67" t="s">
        <v>2123</v>
      </c>
      <c r="E280" s="69" t="s">
        <v>2124</v>
      </c>
      <c r="F280" s="71" t="s">
        <v>2125</v>
      </c>
      <c r="G280" s="73">
        <v>1949.0</v>
      </c>
      <c r="H280" s="75" t="s">
        <v>110</v>
      </c>
      <c r="I280" s="73">
        <v>2008.0</v>
      </c>
      <c r="J280" s="87">
        <f t="shared" si="48"/>
        <v>0.6123017291</v>
      </c>
      <c r="K280" s="89">
        <f t="shared" si="49"/>
        <v>0.3871403472</v>
      </c>
      <c r="L280" s="42" t="str">
        <f t="shared" si="31"/>
        <v>D+</v>
      </c>
      <c r="M280" s="180">
        <f t="shared" si="32"/>
        <v>7.080236125</v>
      </c>
      <c r="N280" s="87">
        <f t="shared" si="6"/>
        <v>0.6040364119</v>
      </c>
      <c r="O280" s="89">
        <f t="shared" si="7"/>
        <v>0.3959635881</v>
      </c>
      <c r="P280" s="44" t="str">
        <f t="shared" si="33"/>
        <v>D+</v>
      </c>
      <c r="Q280" s="180">
        <f t="shared" si="34"/>
        <v>8.439121876</v>
      </c>
      <c r="R280" s="87">
        <f t="shared" si="8"/>
        <v>0.5940969466</v>
      </c>
      <c r="S280" s="89">
        <f t="shared" si="9"/>
        <v>0.4059030534</v>
      </c>
      <c r="T280" s="44" t="str">
        <f t="shared" si="35"/>
        <v>D+</v>
      </c>
      <c r="U280" s="180">
        <f t="shared" si="36"/>
        <v>5.721350374</v>
      </c>
      <c r="V280" s="87">
        <f t="shared" si="50"/>
        <v>0.6126435374</v>
      </c>
      <c r="W280" s="124">
        <f t="shared" si="51"/>
        <v>0.3873564626</v>
      </c>
      <c r="X280" s="87">
        <f t="shared" si="12"/>
        <v>0.6844393446</v>
      </c>
      <c r="Y280" s="124">
        <f t="shared" si="13"/>
        <v>0.3155606554</v>
      </c>
      <c r="Z280" s="87">
        <f t="shared" si="14"/>
        <v>0.8256775464</v>
      </c>
      <c r="AA280" s="89">
        <f t="shared" si="15"/>
        <v>0.07703228567</v>
      </c>
      <c r="AB280" s="89">
        <f t="shared" si="16"/>
        <v>0.04223957624</v>
      </c>
      <c r="AC280" s="89">
        <f t="shared" si="17"/>
        <v>0.03513393575</v>
      </c>
      <c r="AD280" s="89">
        <f t="shared" si="18"/>
        <v>0.00178922821</v>
      </c>
      <c r="AE280" s="89">
        <f t="shared" si="19"/>
        <v>0.0181274277</v>
      </c>
      <c r="AF280" s="87"/>
      <c r="AG280" s="124"/>
      <c r="AH280" s="21">
        <v>277.0</v>
      </c>
      <c r="AI280" s="128">
        <f t="shared" si="20"/>
        <v>204329</v>
      </c>
      <c r="AJ280" s="182">
        <v>125111.0</v>
      </c>
      <c r="AK280" s="182">
        <v>79104.0</v>
      </c>
      <c r="AL280" s="197">
        <v>114.0</v>
      </c>
      <c r="AM280" s="128">
        <v>203401.0</v>
      </c>
      <c r="AN280" s="138">
        <v>93778.0</v>
      </c>
      <c r="AO280" s="128"/>
      <c r="AP280" s="138"/>
      <c r="AQ280" s="109">
        <f t="shared" si="21"/>
        <v>7.080236125</v>
      </c>
      <c r="AR280" s="198">
        <v>315032.0</v>
      </c>
      <c r="AS280" s="182">
        <v>186460.0</v>
      </c>
      <c r="AT280" s="182">
        <v>122230.0</v>
      </c>
      <c r="AU280" s="132">
        <f t="shared" si="37"/>
        <v>8.439121876</v>
      </c>
      <c r="AV280" s="128">
        <v>198366.0</v>
      </c>
      <c r="AW280" s="130">
        <v>135529.0</v>
      </c>
      <c r="AX280" s="132">
        <f t="shared" si="38"/>
        <v>5.721350374</v>
      </c>
      <c r="AY280" s="42">
        <v>717751.0</v>
      </c>
      <c r="AZ280" s="44">
        <v>571278.0</v>
      </c>
      <c r="BA280" s="44">
        <v>61694.0</v>
      </c>
      <c r="BB280" s="44">
        <v>37650.0</v>
      </c>
      <c r="BC280" s="44">
        <v>26280.0</v>
      </c>
      <c r="BD280" s="44">
        <v>1338.0</v>
      </c>
      <c r="BE280" s="71">
        <v>19511.0</v>
      </c>
      <c r="BF280" s="42">
        <v>565607.0</v>
      </c>
      <c r="BG280" s="44">
        <v>467009.0</v>
      </c>
      <c r="BH280" s="44">
        <v>43570.0</v>
      </c>
      <c r="BI280" s="44">
        <v>23891.0</v>
      </c>
      <c r="BJ280" s="44">
        <v>19872.0</v>
      </c>
      <c r="BK280" s="44">
        <v>1012.0</v>
      </c>
      <c r="BL280" s="71">
        <v>10253.0</v>
      </c>
      <c r="BM280" s="186"/>
      <c r="BN280" s="186"/>
      <c r="BO280" s="44"/>
      <c r="BP280" s="58"/>
      <c r="BQ280" s="58"/>
      <c r="BR280" s="58"/>
      <c r="BS280" s="58"/>
      <c r="BT280" s="58"/>
      <c r="BU280" s="58"/>
      <c r="BV280" s="58"/>
      <c r="BW280" s="58"/>
      <c r="BX280" s="58"/>
      <c r="BY280" s="58"/>
      <c r="BZ280" s="58"/>
      <c r="CA280" s="58"/>
      <c r="CB280" s="58"/>
      <c r="CC280" s="58"/>
      <c r="CD280" s="56"/>
      <c r="CE280" s="56"/>
      <c r="CF280" s="58"/>
      <c r="CG280" s="56"/>
      <c r="CH280" s="58"/>
      <c r="CI280" s="58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</row>
    <row r="281" ht="15.0" customHeight="1">
      <c r="A281" s="139" t="s">
        <v>2126</v>
      </c>
      <c r="B281" s="140" t="s">
        <v>2127</v>
      </c>
      <c r="C281" s="72" t="s">
        <v>2128</v>
      </c>
      <c r="D281" s="74" t="s">
        <v>2129</v>
      </c>
      <c r="E281" s="69" t="s">
        <v>2130</v>
      </c>
      <c r="F281" s="71" t="s">
        <v>2131</v>
      </c>
      <c r="G281" s="73">
        <v>1984.0</v>
      </c>
      <c r="H281" s="75" t="s">
        <v>110</v>
      </c>
      <c r="I281" s="73">
        <v>2014.0</v>
      </c>
      <c r="J281" s="87">
        <f t="shared" si="48"/>
        <v>0.3381443653</v>
      </c>
      <c r="K281" s="89">
        <f t="shared" si="49"/>
        <v>0.5509080083</v>
      </c>
      <c r="L281" s="42" t="str">
        <f t="shared" si="31"/>
        <v>R+</v>
      </c>
      <c r="M281" s="91">
        <f t="shared" si="32"/>
        <v>0.00441016273</v>
      </c>
      <c r="N281" s="87">
        <f t="shared" si="6"/>
        <v>0.5314087848</v>
      </c>
      <c r="O281" s="89">
        <f t="shared" si="7"/>
        <v>0.4685912152</v>
      </c>
      <c r="P281" s="44" t="str">
        <f t="shared" si="33"/>
        <v>D+</v>
      </c>
      <c r="Q281" s="180">
        <f t="shared" si="34"/>
        <v>1.176359165</v>
      </c>
      <c r="R281" s="87">
        <f t="shared" si="8"/>
        <v>0.525031648</v>
      </c>
      <c r="S281" s="89">
        <f t="shared" si="9"/>
        <v>0.474968352</v>
      </c>
      <c r="T281" s="44" t="str">
        <f t="shared" si="35"/>
        <v>R+</v>
      </c>
      <c r="U281" s="91">
        <f t="shared" si="36"/>
        <v>1.18517949</v>
      </c>
      <c r="V281" s="87">
        <f t="shared" si="50"/>
        <v>0.3803424583</v>
      </c>
      <c r="W281" s="124">
        <f t="shared" si="51"/>
        <v>0.6196575417</v>
      </c>
      <c r="X281" s="87">
        <f t="shared" si="12"/>
        <v>0.5100391901</v>
      </c>
      <c r="Y281" s="124">
        <f t="shared" si="13"/>
        <v>0.4899608099</v>
      </c>
      <c r="Z281" s="87">
        <f t="shared" si="14"/>
        <v>0.92146652</v>
      </c>
      <c r="AA281" s="89">
        <f t="shared" si="15"/>
        <v>0.02879019416</v>
      </c>
      <c r="AB281" s="89">
        <f t="shared" si="16"/>
        <v>0.02402723527</v>
      </c>
      <c r="AC281" s="89">
        <f t="shared" si="17"/>
        <v>0.008299473718</v>
      </c>
      <c r="AD281" s="89">
        <f t="shared" si="18"/>
        <v>0.00811559637</v>
      </c>
      <c r="AE281" s="89">
        <f t="shared" si="19"/>
        <v>0.009300980441</v>
      </c>
      <c r="AF281" s="87"/>
      <c r="AG281" s="124"/>
      <c r="AH281" s="21">
        <v>278.0</v>
      </c>
      <c r="AI281" s="128">
        <f t="shared" si="20"/>
        <v>174668</v>
      </c>
      <c r="AJ281" s="182">
        <v>59063.0</v>
      </c>
      <c r="AK281" s="182">
        <v>96226.0</v>
      </c>
      <c r="AL281" s="183">
        <v>19379.0</v>
      </c>
      <c r="AM281" s="128">
        <v>126631.0</v>
      </c>
      <c r="AN281" s="138">
        <v>121646.0</v>
      </c>
      <c r="AO281" s="128"/>
      <c r="AP281" s="138"/>
      <c r="AQ281" s="109">
        <f t="shared" si="21"/>
        <v>-0.00441016273</v>
      </c>
      <c r="AR281" s="198">
        <v>265850.0</v>
      </c>
      <c r="AS281" s="182">
        <v>138889.0</v>
      </c>
      <c r="AT281" s="182">
        <v>122471.0</v>
      </c>
      <c r="AU281" s="132">
        <f t="shared" si="37"/>
        <v>1.176359165</v>
      </c>
      <c r="AV281" s="128">
        <v>150137.0</v>
      </c>
      <c r="AW281" s="130">
        <v>135821.0</v>
      </c>
      <c r="AX281" s="132">
        <f t="shared" si="38"/>
        <v>-1.18517949</v>
      </c>
      <c r="AY281" s="42">
        <v>718128.0</v>
      </c>
      <c r="AZ281" s="44">
        <v>657759.0</v>
      </c>
      <c r="BA281" s="44">
        <v>18944.0</v>
      </c>
      <c r="BB281" s="44">
        <v>19159.0</v>
      </c>
      <c r="BC281" s="44">
        <v>5955.0</v>
      </c>
      <c r="BD281" s="44">
        <v>6217.0</v>
      </c>
      <c r="BE281" s="71">
        <v>10094.0</v>
      </c>
      <c r="BF281" s="42">
        <v>560156.0</v>
      </c>
      <c r="BG281" s="44">
        <v>516165.0</v>
      </c>
      <c r="BH281" s="44">
        <v>16127.0</v>
      </c>
      <c r="BI281" s="44">
        <v>13459.0</v>
      </c>
      <c r="BJ281" s="44">
        <v>4649.0</v>
      </c>
      <c r="BK281" s="44">
        <v>4546.0</v>
      </c>
      <c r="BL281" s="71">
        <v>5210.0</v>
      </c>
      <c r="BM281" s="186"/>
      <c r="BN281" s="186"/>
      <c r="BO281" s="44"/>
      <c r="BP281" s="58"/>
      <c r="BQ281" s="58"/>
      <c r="BR281" s="58"/>
      <c r="BS281" s="58"/>
      <c r="BT281" s="58"/>
      <c r="BU281" s="58"/>
      <c r="BV281" s="58"/>
      <c r="BW281" s="58"/>
      <c r="BX281" s="58"/>
      <c r="BY281" s="58"/>
      <c r="BZ281" s="58"/>
      <c r="CA281" s="58"/>
      <c r="CB281" s="58"/>
      <c r="CC281" s="58"/>
      <c r="CD281" s="56"/>
      <c r="CE281" s="56"/>
      <c r="CF281" s="58"/>
      <c r="CG281" s="56"/>
      <c r="CH281" s="58"/>
      <c r="CI281" s="58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</row>
    <row r="282" ht="15.0" customHeight="1">
      <c r="A282" s="176" t="s">
        <v>2132</v>
      </c>
      <c r="B282" s="178" t="s">
        <v>2133</v>
      </c>
      <c r="C282" s="72" t="s">
        <v>96</v>
      </c>
      <c r="D282" s="74" t="s">
        <v>2134</v>
      </c>
      <c r="E282" s="69" t="s">
        <v>2135</v>
      </c>
      <c r="F282" s="71" t="s">
        <v>2136</v>
      </c>
      <c r="G282" s="73">
        <v>1951.0</v>
      </c>
      <c r="H282" s="75" t="s">
        <v>110</v>
      </c>
      <c r="I282" s="73">
        <v>2010.0</v>
      </c>
      <c r="J282" s="78">
        <f t="shared" si="48"/>
        <v>0</v>
      </c>
      <c r="K282" s="89">
        <f t="shared" si="49"/>
        <v>0.9842267229</v>
      </c>
      <c r="L282" s="42" t="str">
        <f t="shared" si="31"/>
        <v>R+</v>
      </c>
      <c r="M282" s="91">
        <f t="shared" si="32"/>
        <v>2.961684912</v>
      </c>
      <c r="N282" s="87">
        <f t="shared" si="6"/>
        <v>0.4975558762</v>
      </c>
      <c r="O282" s="89">
        <f t="shared" si="7"/>
        <v>0.5024441238</v>
      </c>
      <c r="P282" s="44" t="str">
        <f t="shared" si="33"/>
        <v>R+</v>
      </c>
      <c r="Q282" s="91">
        <f t="shared" si="34"/>
        <v>2.208931697</v>
      </c>
      <c r="R282" s="87">
        <f t="shared" si="8"/>
        <v>0.4997390616</v>
      </c>
      <c r="S282" s="89">
        <f t="shared" si="9"/>
        <v>0.5002609384</v>
      </c>
      <c r="T282" s="44" t="str">
        <f t="shared" si="35"/>
        <v>R+</v>
      </c>
      <c r="U282" s="91">
        <f t="shared" si="36"/>
        <v>3.714438127</v>
      </c>
      <c r="V282" s="78">
        <f t="shared" si="50"/>
        <v>0</v>
      </c>
      <c r="W282" s="80">
        <f t="shared" si="51"/>
        <v>1</v>
      </c>
      <c r="X282" s="87">
        <f t="shared" si="12"/>
        <v>0.3925836759</v>
      </c>
      <c r="Y282" s="124">
        <f t="shared" si="13"/>
        <v>0.6074163241</v>
      </c>
      <c r="Z282" s="87">
        <f t="shared" si="14"/>
        <v>0.9074699112</v>
      </c>
      <c r="AA282" s="89">
        <f t="shared" si="15"/>
        <v>0.03313321573</v>
      </c>
      <c r="AB282" s="89">
        <f t="shared" si="16"/>
        <v>0.0254669806</v>
      </c>
      <c r="AC282" s="89">
        <f t="shared" si="17"/>
        <v>0.0209607779</v>
      </c>
      <c r="AD282" s="89">
        <f t="shared" si="18"/>
        <v>0.002678114152</v>
      </c>
      <c r="AE282" s="89">
        <f t="shared" si="19"/>
        <v>0.0102910004</v>
      </c>
      <c r="AF282" s="87"/>
      <c r="AG282" s="124"/>
      <c r="AH282" s="21">
        <v>279.0</v>
      </c>
      <c r="AI282" s="128">
        <f t="shared" si="20"/>
        <v>131932</v>
      </c>
      <c r="AJ282" s="182">
        <v>0.0</v>
      </c>
      <c r="AK282" s="182">
        <v>129851.0</v>
      </c>
      <c r="AL282" s="183">
        <v>2081.0</v>
      </c>
      <c r="AM282" s="128">
        <v>102080.0</v>
      </c>
      <c r="AN282" s="138">
        <v>157941.0</v>
      </c>
      <c r="AO282" s="128"/>
      <c r="AP282" s="138"/>
      <c r="AQ282" s="109">
        <f t="shared" si="21"/>
        <v>-2.961684912</v>
      </c>
      <c r="AR282" s="198">
        <v>277217.0</v>
      </c>
      <c r="AS282" s="182">
        <v>135172.0</v>
      </c>
      <c r="AT282" s="182">
        <v>136500.0</v>
      </c>
      <c r="AU282" s="132">
        <f t="shared" si="37"/>
        <v>-2.208931697</v>
      </c>
      <c r="AV282" s="128">
        <v>148425.0</v>
      </c>
      <c r="AW282" s="130">
        <v>148580.0</v>
      </c>
      <c r="AX282" s="132">
        <f t="shared" si="38"/>
        <v>-3.714438127</v>
      </c>
      <c r="AY282" s="42">
        <v>717428.0</v>
      </c>
      <c r="AZ282" s="44">
        <v>640110.0</v>
      </c>
      <c r="BA282" s="44">
        <v>25634.0</v>
      </c>
      <c r="BB282" s="44">
        <v>22476.0</v>
      </c>
      <c r="BC282" s="44">
        <v>15399.0</v>
      </c>
      <c r="BD282" s="44">
        <v>1873.0</v>
      </c>
      <c r="BE282" s="71">
        <v>11936.0</v>
      </c>
      <c r="BF282" s="42">
        <v>562336.0</v>
      </c>
      <c r="BG282" s="44">
        <v>510303.0</v>
      </c>
      <c r="BH282" s="44">
        <v>18632.0</v>
      </c>
      <c r="BI282" s="44">
        <v>14321.0</v>
      </c>
      <c r="BJ282" s="44">
        <v>11787.0</v>
      </c>
      <c r="BK282" s="44">
        <v>1506.0</v>
      </c>
      <c r="BL282" s="71">
        <v>5787.0</v>
      </c>
      <c r="BM282" s="186"/>
      <c r="BN282" s="186"/>
      <c r="BO282" s="44"/>
      <c r="BP282" s="58"/>
      <c r="BQ282" s="58"/>
      <c r="BR282" s="58"/>
      <c r="BS282" s="58"/>
      <c r="BT282" s="58"/>
      <c r="BU282" s="58"/>
      <c r="BV282" s="58"/>
      <c r="BW282" s="58"/>
      <c r="BX282" s="58"/>
      <c r="BY282" s="58"/>
      <c r="BZ282" s="58"/>
      <c r="CA282" s="58"/>
      <c r="CB282" s="58"/>
      <c r="CC282" s="58"/>
      <c r="CD282" s="56"/>
      <c r="CE282" s="56"/>
      <c r="CF282" s="58"/>
      <c r="CG282" s="56"/>
      <c r="CH282" s="58"/>
      <c r="CI282" s="58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</row>
    <row r="283" ht="15.0" customHeight="1">
      <c r="A283" s="139" t="s">
        <v>2137</v>
      </c>
      <c r="B283" s="140" t="s">
        <v>2138</v>
      </c>
      <c r="C283" s="72" t="s">
        <v>159</v>
      </c>
      <c r="D283" s="74" t="s">
        <v>717</v>
      </c>
      <c r="E283" s="69" t="s">
        <v>2139</v>
      </c>
      <c r="F283" s="71" t="s">
        <v>2140</v>
      </c>
      <c r="G283" s="73">
        <v>1971.0</v>
      </c>
      <c r="H283" s="75" t="s">
        <v>110</v>
      </c>
      <c r="I283" s="73" t="s">
        <v>247</v>
      </c>
      <c r="J283" s="87">
        <f t="shared" si="48"/>
        <v>0.3828298298</v>
      </c>
      <c r="K283" s="89">
        <f t="shared" si="49"/>
        <v>0.6165761032</v>
      </c>
      <c r="L283" s="42" t="str">
        <f t="shared" si="31"/>
        <v>R+</v>
      </c>
      <c r="M283" s="91">
        <f t="shared" si="32"/>
        <v>2.926953894</v>
      </c>
      <c r="N283" s="87">
        <f t="shared" si="6"/>
        <v>0.493801173</v>
      </c>
      <c r="O283" s="89">
        <f t="shared" si="7"/>
        <v>0.506198827</v>
      </c>
      <c r="P283" s="44" t="str">
        <f t="shared" si="33"/>
        <v>R+</v>
      </c>
      <c r="Q283" s="91">
        <f t="shared" si="34"/>
        <v>2.584402013</v>
      </c>
      <c r="R283" s="87">
        <f t="shared" si="8"/>
        <v>0.5041883852</v>
      </c>
      <c r="S283" s="89">
        <f t="shared" si="9"/>
        <v>0.4958116148</v>
      </c>
      <c r="T283" s="44" t="str">
        <f t="shared" si="35"/>
        <v>R+</v>
      </c>
      <c r="U283" s="91">
        <f t="shared" si="36"/>
        <v>3.269505775</v>
      </c>
      <c r="V283" s="87">
        <f t="shared" si="50"/>
        <v>0.3830573915</v>
      </c>
      <c r="W283" s="124">
        <f t="shared" si="51"/>
        <v>0.6169426085</v>
      </c>
      <c r="X283" s="87">
        <f t="shared" si="12"/>
        <v>0.4808939533</v>
      </c>
      <c r="Y283" s="124">
        <f t="shared" si="13"/>
        <v>0.5191060467</v>
      </c>
      <c r="Z283" s="87">
        <f t="shared" si="14"/>
        <v>0.9108194326</v>
      </c>
      <c r="AA283" s="89">
        <f t="shared" si="15"/>
        <v>0.02595701454</v>
      </c>
      <c r="AB283" s="89">
        <f t="shared" si="16"/>
        <v>0.02651126319</v>
      </c>
      <c r="AC283" s="89">
        <f t="shared" si="17"/>
        <v>0.02065690048</v>
      </c>
      <c r="AD283" s="89">
        <f t="shared" si="18"/>
        <v>0.005207442258</v>
      </c>
      <c r="AE283" s="89">
        <f t="shared" si="19"/>
        <v>0.01084794696</v>
      </c>
      <c r="AF283" s="87"/>
      <c r="AG283" s="124"/>
      <c r="AH283" s="21">
        <v>280.0</v>
      </c>
      <c r="AI283" s="128">
        <f t="shared" si="20"/>
        <v>183481</v>
      </c>
      <c r="AJ283" s="182">
        <v>70242.0</v>
      </c>
      <c r="AK283" s="182">
        <v>113130.0</v>
      </c>
      <c r="AL283" s="197">
        <v>109.0</v>
      </c>
      <c r="AM283" s="128">
        <v>127535.0</v>
      </c>
      <c r="AN283" s="138">
        <v>137669.0</v>
      </c>
      <c r="AO283" s="128"/>
      <c r="AP283" s="138"/>
      <c r="AQ283" s="109">
        <f t="shared" si="21"/>
        <v>-2.926953894</v>
      </c>
      <c r="AR283" s="198">
        <v>276891.0</v>
      </c>
      <c r="AS283" s="182">
        <v>133949.0</v>
      </c>
      <c r="AT283" s="182">
        <v>137312.0</v>
      </c>
      <c r="AU283" s="132">
        <f t="shared" si="37"/>
        <v>-2.584402013</v>
      </c>
      <c r="AV283" s="128">
        <v>150412.0</v>
      </c>
      <c r="AW283" s="130">
        <v>147913.0</v>
      </c>
      <c r="AX283" s="132">
        <f t="shared" si="38"/>
        <v>-3.269505775</v>
      </c>
      <c r="AY283" s="42">
        <v>715904.0</v>
      </c>
      <c r="AZ283" s="44">
        <v>644134.0</v>
      </c>
      <c r="BA283" s="44">
        <v>18738.0</v>
      </c>
      <c r="BB283" s="44">
        <v>22745.0</v>
      </c>
      <c r="BC283" s="44">
        <v>13705.0</v>
      </c>
      <c r="BD283" s="44">
        <v>4034.0</v>
      </c>
      <c r="BE283" s="71">
        <v>12548.0</v>
      </c>
      <c r="BF283" s="42">
        <v>561120.0</v>
      </c>
      <c r="BG283" s="44">
        <v>511079.0</v>
      </c>
      <c r="BH283" s="44">
        <v>14565.0</v>
      </c>
      <c r="BI283" s="44">
        <v>14876.0</v>
      </c>
      <c r="BJ283" s="44">
        <v>11591.0</v>
      </c>
      <c r="BK283" s="44">
        <v>2922.0</v>
      </c>
      <c r="BL283" s="71">
        <v>6087.0</v>
      </c>
      <c r="BM283" s="186"/>
      <c r="BN283" s="186"/>
      <c r="BO283" s="44"/>
      <c r="BP283" s="58"/>
      <c r="BQ283" s="58"/>
      <c r="BR283" s="58"/>
      <c r="BS283" s="58"/>
      <c r="BT283" s="58"/>
      <c r="BU283" s="58"/>
      <c r="BV283" s="58"/>
      <c r="BW283" s="58"/>
      <c r="BX283" s="58"/>
      <c r="BY283" s="58"/>
      <c r="BZ283" s="58"/>
      <c r="CA283" s="58"/>
      <c r="CB283" s="58"/>
      <c r="CC283" s="58"/>
      <c r="CD283" s="56"/>
      <c r="CE283" s="56"/>
      <c r="CF283" s="58"/>
      <c r="CG283" s="56"/>
      <c r="CH283" s="58"/>
      <c r="CI283" s="58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</row>
    <row r="284" ht="15.0" customHeight="1">
      <c r="A284" s="176" t="s">
        <v>2141</v>
      </c>
      <c r="B284" s="178" t="s">
        <v>2142</v>
      </c>
      <c r="C284" s="72" t="s">
        <v>143</v>
      </c>
      <c r="D284" s="74" t="s">
        <v>2143</v>
      </c>
      <c r="E284" s="69" t="s">
        <v>2144</v>
      </c>
      <c r="F284" s="71" t="s">
        <v>2145</v>
      </c>
      <c r="G284" s="73">
        <v>1962.0</v>
      </c>
      <c r="H284" s="75" t="s">
        <v>110</v>
      </c>
      <c r="I284" s="73">
        <v>2014.0</v>
      </c>
      <c r="J284" s="87">
        <f t="shared" si="48"/>
        <v>0.4030880124</v>
      </c>
      <c r="K284" s="89">
        <f t="shared" si="49"/>
        <v>0.5946833181</v>
      </c>
      <c r="L284" s="42" t="str">
        <f t="shared" si="31"/>
        <v>D+</v>
      </c>
      <c r="M284" s="180">
        <f t="shared" si="32"/>
        <v>4.845917607</v>
      </c>
      <c r="N284" s="87">
        <f t="shared" si="6"/>
        <v>0.5812917746</v>
      </c>
      <c r="O284" s="89">
        <f t="shared" si="7"/>
        <v>0.4187082254</v>
      </c>
      <c r="P284" s="44" t="str">
        <f t="shared" si="33"/>
        <v>D+</v>
      </c>
      <c r="Q284" s="180">
        <f t="shared" si="34"/>
        <v>6.164658139</v>
      </c>
      <c r="R284" s="87">
        <f t="shared" si="8"/>
        <v>0.5721552137</v>
      </c>
      <c r="S284" s="89">
        <f t="shared" si="9"/>
        <v>0.4278447863</v>
      </c>
      <c r="T284" s="44" t="str">
        <f t="shared" si="35"/>
        <v>D+</v>
      </c>
      <c r="U284" s="180">
        <f t="shared" si="36"/>
        <v>3.527177075</v>
      </c>
      <c r="V284" s="87">
        <f t="shared" si="50"/>
        <v>0.4039883689</v>
      </c>
      <c r="W284" s="124">
        <f t="shared" si="51"/>
        <v>0.5960116311</v>
      </c>
      <c r="X284" s="87">
        <f t="shared" si="12"/>
        <v>0.5296003673</v>
      </c>
      <c r="Y284" s="124">
        <f t="shared" si="13"/>
        <v>0.4703996327</v>
      </c>
      <c r="Z284" s="87">
        <f t="shared" si="14"/>
        <v>0.8619098922</v>
      </c>
      <c r="AA284" s="89">
        <f t="shared" si="15"/>
        <v>0.0682189572</v>
      </c>
      <c r="AB284" s="89">
        <f t="shared" si="16"/>
        <v>0.02929841433</v>
      </c>
      <c r="AC284" s="89">
        <f t="shared" si="17"/>
        <v>0.02204069385</v>
      </c>
      <c r="AD284" s="89">
        <f t="shared" si="18"/>
        <v>0.005976095618</v>
      </c>
      <c r="AE284" s="89">
        <f t="shared" si="19"/>
        <v>0.01255594681</v>
      </c>
      <c r="AF284" s="87"/>
      <c r="AG284" s="124"/>
      <c r="AH284" s="21">
        <v>281.0</v>
      </c>
      <c r="AI284" s="128">
        <f t="shared" si="20"/>
        <v>199222</v>
      </c>
      <c r="AJ284" s="182">
        <v>80304.0</v>
      </c>
      <c r="AK284" s="182">
        <v>118474.0</v>
      </c>
      <c r="AL284" s="197">
        <v>444.0</v>
      </c>
      <c r="AM284" s="128">
        <v>143044.0</v>
      </c>
      <c r="AN284" s="138">
        <v>127054.0</v>
      </c>
      <c r="AO284" s="128"/>
      <c r="AP284" s="138"/>
      <c r="AQ284" s="109">
        <f t="shared" si="21"/>
        <v>4.845917607</v>
      </c>
      <c r="AR284" s="198">
        <v>300621.0</v>
      </c>
      <c r="AS284" s="182">
        <v>171502.0</v>
      </c>
      <c r="AT284" s="182">
        <v>123534.0</v>
      </c>
      <c r="AU284" s="132">
        <f t="shared" si="37"/>
        <v>6.164658139</v>
      </c>
      <c r="AV284" s="128">
        <v>181776.0</v>
      </c>
      <c r="AW284" s="130">
        <v>135928.0</v>
      </c>
      <c r="AX284" s="132">
        <f t="shared" si="38"/>
        <v>3.527177075</v>
      </c>
      <c r="AY284" s="42">
        <v>717111.0</v>
      </c>
      <c r="AZ284" s="44">
        <v>600220.0</v>
      </c>
      <c r="BA284" s="44">
        <v>55154.0</v>
      </c>
      <c r="BB284" s="44">
        <v>26233.0</v>
      </c>
      <c r="BC284" s="44">
        <v>15978.0</v>
      </c>
      <c r="BD284" s="44">
        <v>4161.0</v>
      </c>
      <c r="BE284" s="71">
        <v>15365.0</v>
      </c>
      <c r="BF284" s="42">
        <v>553204.0</v>
      </c>
      <c r="BG284" s="44">
        <v>476812.0</v>
      </c>
      <c r="BH284" s="44">
        <v>37739.0</v>
      </c>
      <c r="BI284" s="44">
        <v>16208.0</v>
      </c>
      <c r="BJ284" s="44">
        <v>12193.0</v>
      </c>
      <c r="BK284" s="44">
        <v>3306.0</v>
      </c>
      <c r="BL284" s="71">
        <v>6946.0</v>
      </c>
      <c r="BM284" s="186"/>
      <c r="BN284" s="186"/>
      <c r="BO284" s="44"/>
      <c r="BP284" s="58"/>
      <c r="BQ284" s="58"/>
      <c r="BR284" s="58"/>
      <c r="BS284" s="58"/>
      <c r="BT284" s="58"/>
      <c r="BU284" s="58"/>
      <c r="BV284" s="58"/>
      <c r="BW284" s="58"/>
      <c r="BX284" s="58"/>
      <c r="BY284" s="58"/>
      <c r="BZ284" s="58"/>
      <c r="CA284" s="58"/>
      <c r="CB284" s="58"/>
      <c r="CC284" s="58"/>
      <c r="CD284" s="56"/>
      <c r="CE284" s="56"/>
      <c r="CF284" s="58"/>
      <c r="CG284" s="56"/>
      <c r="CH284" s="58"/>
      <c r="CI284" s="58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</row>
    <row r="285" ht="15.0" customHeight="1">
      <c r="A285" s="139" t="s">
        <v>2146</v>
      </c>
      <c r="B285" s="140" t="s">
        <v>2147</v>
      </c>
      <c r="C285" s="65" t="s">
        <v>2148</v>
      </c>
      <c r="D285" s="67" t="s">
        <v>2149</v>
      </c>
      <c r="E285" s="69" t="s">
        <v>2150</v>
      </c>
      <c r="F285" s="71" t="s">
        <v>2151</v>
      </c>
      <c r="G285" s="73">
        <v>1929.0</v>
      </c>
      <c r="H285" s="75" t="s">
        <v>181</v>
      </c>
      <c r="I285" s="73">
        <v>1986.0</v>
      </c>
      <c r="J285" s="87">
        <f t="shared" si="48"/>
        <v>0.5016453249</v>
      </c>
      <c r="K285" s="89">
        <f t="shared" si="49"/>
        <v>0.4971316934</v>
      </c>
      <c r="L285" s="42" t="str">
        <f t="shared" si="31"/>
        <v>D+</v>
      </c>
      <c r="M285" s="180">
        <f t="shared" si="32"/>
        <v>6.884077777</v>
      </c>
      <c r="N285" s="87">
        <f t="shared" si="6"/>
        <v>0.5986067272</v>
      </c>
      <c r="O285" s="89">
        <f t="shared" si="7"/>
        <v>0.4013932728</v>
      </c>
      <c r="P285" s="44" t="str">
        <f t="shared" si="33"/>
        <v>D+</v>
      </c>
      <c r="Q285" s="180">
        <f t="shared" si="34"/>
        <v>7.896153407</v>
      </c>
      <c r="R285" s="87">
        <f t="shared" si="8"/>
        <v>0.5956034644</v>
      </c>
      <c r="S285" s="89">
        <f t="shared" si="9"/>
        <v>0.4043965356</v>
      </c>
      <c r="T285" s="44" t="str">
        <f t="shared" si="35"/>
        <v>D+</v>
      </c>
      <c r="U285" s="180">
        <f t="shared" si="36"/>
        <v>5.872002146</v>
      </c>
      <c r="V285" s="87">
        <f t="shared" si="50"/>
        <v>0.5022595792</v>
      </c>
      <c r="W285" s="124">
        <f t="shared" si="51"/>
        <v>0.4977404208</v>
      </c>
      <c r="X285" s="87">
        <f t="shared" si="12"/>
        <v>0.5741078356</v>
      </c>
      <c r="Y285" s="124">
        <f t="shared" si="13"/>
        <v>0.4258921644</v>
      </c>
      <c r="Z285" s="87">
        <f t="shared" si="14"/>
        <v>0.7591584123</v>
      </c>
      <c r="AA285" s="89">
        <f t="shared" si="15"/>
        <v>0.1318566616</v>
      </c>
      <c r="AB285" s="89">
        <f t="shared" si="16"/>
        <v>0.06025763771</v>
      </c>
      <c r="AC285" s="89">
        <f t="shared" si="17"/>
        <v>0.03342127617</v>
      </c>
      <c r="AD285" s="89">
        <f t="shared" si="18"/>
        <v>0.00221536756</v>
      </c>
      <c r="AE285" s="89">
        <f t="shared" si="19"/>
        <v>0.01309064471</v>
      </c>
      <c r="AF285" s="87"/>
      <c r="AG285" s="124"/>
      <c r="AH285" s="21">
        <v>282.0</v>
      </c>
      <c r="AI285" s="128">
        <f t="shared" si="20"/>
        <v>192971</v>
      </c>
      <c r="AJ285" s="182">
        <v>96803.0</v>
      </c>
      <c r="AK285" s="182">
        <v>95932.0</v>
      </c>
      <c r="AL285" s="197">
        <v>236.0</v>
      </c>
      <c r="AM285" s="128">
        <v>179810.0</v>
      </c>
      <c r="AN285" s="138">
        <v>133389.0</v>
      </c>
      <c r="AO285" s="128"/>
      <c r="AP285" s="138"/>
      <c r="AQ285" s="109">
        <f t="shared" si="21"/>
        <v>6.884077777</v>
      </c>
      <c r="AR285" s="198">
        <v>319454.0</v>
      </c>
      <c r="AS285" s="182">
        <v>187753.0</v>
      </c>
      <c r="AT285" s="182">
        <v>125897.0</v>
      </c>
      <c r="AU285" s="132">
        <f t="shared" si="37"/>
        <v>7.896153407</v>
      </c>
      <c r="AV285" s="128">
        <v>201012.0</v>
      </c>
      <c r="AW285" s="130">
        <v>136481.0</v>
      </c>
      <c r="AX285" s="132">
        <f t="shared" si="38"/>
        <v>5.872002146</v>
      </c>
      <c r="AY285" s="42">
        <v>717894.0</v>
      </c>
      <c r="AZ285" s="44">
        <v>517207.0</v>
      </c>
      <c r="BA285" s="44">
        <v>107007.0</v>
      </c>
      <c r="BB285" s="44">
        <v>53459.0</v>
      </c>
      <c r="BC285" s="44">
        <v>23957.0</v>
      </c>
      <c r="BD285" s="44">
        <v>1519.0</v>
      </c>
      <c r="BE285" s="71">
        <v>14745.0</v>
      </c>
      <c r="BF285" s="42">
        <v>555664.0</v>
      </c>
      <c r="BG285" s="44">
        <v>421837.0</v>
      </c>
      <c r="BH285" s="44">
        <v>73268.0</v>
      </c>
      <c r="BI285" s="44">
        <v>33483.0</v>
      </c>
      <c r="BJ285" s="44">
        <v>18571.0</v>
      </c>
      <c r="BK285" s="44">
        <v>1231.0</v>
      </c>
      <c r="BL285" s="71">
        <v>7274.0</v>
      </c>
      <c r="BM285" s="186"/>
      <c r="BN285" s="186"/>
      <c r="BO285" s="44"/>
      <c r="BP285" s="58"/>
      <c r="BQ285" s="58"/>
      <c r="BR285" s="58"/>
      <c r="BS285" s="58"/>
      <c r="BT285" s="58"/>
      <c r="BU285" s="58"/>
      <c r="BV285" s="58"/>
      <c r="BW285" s="58"/>
      <c r="BX285" s="58"/>
      <c r="BY285" s="58"/>
      <c r="BZ285" s="58"/>
      <c r="CA285" s="58"/>
      <c r="CB285" s="58"/>
      <c r="CC285" s="58"/>
      <c r="CD285" s="56"/>
      <c r="CE285" s="56"/>
      <c r="CF285" s="58"/>
      <c r="CG285" s="56"/>
      <c r="CH285" s="58"/>
      <c r="CI285" s="58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</row>
    <row r="286" ht="15.0" customHeight="1">
      <c r="A286" s="176" t="s">
        <v>2152</v>
      </c>
      <c r="B286" s="178" t="s">
        <v>2153</v>
      </c>
      <c r="C286" s="65" t="s">
        <v>291</v>
      </c>
      <c r="D286" s="67" t="s">
        <v>2154</v>
      </c>
      <c r="E286" s="69" t="s">
        <v>2155</v>
      </c>
      <c r="F286" s="71" t="s">
        <v>2156</v>
      </c>
      <c r="G286" s="73">
        <v>1959.0</v>
      </c>
      <c r="H286" s="75" t="s">
        <v>110</v>
      </c>
      <c r="I286" s="73">
        <v>2004.0</v>
      </c>
      <c r="J286" s="87">
        <f t="shared" si="48"/>
        <v>0.6814788953</v>
      </c>
      <c r="K286" s="89">
        <f t="shared" si="49"/>
        <v>0.3184910067</v>
      </c>
      <c r="L286" s="42" t="str">
        <f t="shared" si="31"/>
        <v>D+</v>
      </c>
      <c r="M286" s="180">
        <f t="shared" si="32"/>
        <v>11.93060682</v>
      </c>
      <c r="N286" s="87">
        <f t="shared" si="6"/>
        <v>0.650820417</v>
      </c>
      <c r="O286" s="89">
        <f t="shared" si="7"/>
        <v>0.349179583</v>
      </c>
      <c r="P286" s="44" t="str">
        <f t="shared" si="33"/>
        <v>D+</v>
      </c>
      <c r="Q286" s="180">
        <f t="shared" si="34"/>
        <v>13.11752239</v>
      </c>
      <c r="R286" s="87">
        <f t="shared" si="8"/>
        <v>0.6443203555</v>
      </c>
      <c r="S286" s="89">
        <f t="shared" si="9"/>
        <v>0.3556796445</v>
      </c>
      <c r="T286" s="44" t="str">
        <f t="shared" si="35"/>
        <v>D+</v>
      </c>
      <c r="U286" s="180">
        <f t="shared" si="36"/>
        <v>10.74369126</v>
      </c>
      <c r="V286" s="87">
        <f t="shared" si="50"/>
        <v>0.6814994071</v>
      </c>
      <c r="W286" s="124">
        <f t="shared" si="51"/>
        <v>0.3185005929</v>
      </c>
      <c r="X286" s="87">
        <f t="shared" si="12"/>
        <v>0.7478804168</v>
      </c>
      <c r="Y286" s="124">
        <f t="shared" si="13"/>
        <v>0.2521195832</v>
      </c>
      <c r="Z286" s="87">
        <f t="shared" si="14"/>
        <v>0.7513477256</v>
      </c>
      <c r="AA286" s="89">
        <f t="shared" si="15"/>
        <v>0.1593289512</v>
      </c>
      <c r="AB286" s="89">
        <f t="shared" si="16"/>
        <v>0.04273254682</v>
      </c>
      <c r="AC286" s="89">
        <f t="shared" si="17"/>
        <v>0.02985880296</v>
      </c>
      <c r="AD286" s="89">
        <f t="shared" si="18"/>
        <v>0.004808628276</v>
      </c>
      <c r="AE286" s="89">
        <f t="shared" si="19"/>
        <v>0.01192334512</v>
      </c>
      <c r="AF286" s="87"/>
      <c r="AG286" s="124"/>
      <c r="AH286" s="21">
        <v>283.0</v>
      </c>
      <c r="AI286" s="128">
        <f t="shared" si="20"/>
        <v>166124</v>
      </c>
      <c r="AJ286" s="182">
        <v>113210.0</v>
      </c>
      <c r="AK286" s="182">
        <v>52909.0</v>
      </c>
      <c r="AL286" s="197">
        <v>5.0</v>
      </c>
      <c r="AM286" s="128">
        <v>212588.0</v>
      </c>
      <c r="AN286" s="138">
        <v>71666.0</v>
      </c>
      <c r="AO286" s="128"/>
      <c r="AP286" s="138"/>
      <c r="AQ286" s="109">
        <f t="shared" si="21"/>
        <v>11.93060682</v>
      </c>
      <c r="AR286" s="198">
        <v>302388.0</v>
      </c>
      <c r="AS286" s="182">
        <v>193362.0</v>
      </c>
      <c r="AT286" s="182">
        <v>103743.0</v>
      </c>
      <c r="AU286" s="132">
        <f t="shared" si="37"/>
        <v>13.11752239</v>
      </c>
      <c r="AV286" s="128">
        <v>208504.0</v>
      </c>
      <c r="AW286" s="130">
        <v>115099.0</v>
      </c>
      <c r="AX286" s="132">
        <f t="shared" si="38"/>
        <v>10.74369126</v>
      </c>
      <c r="AY286" s="42">
        <v>716906.0</v>
      </c>
      <c r="AZ286" s="44">
        <v>512316.0</v>
      </c>
      <c r="BA286" s="44">
        <v>126679.0</v>
      </c>
      <c r="BB286" s="44">
        <v>38873.0</v>
      </c>
      <c r="BC286" s="44">
        <v>21521.0</v>
      </c>
      <c r="BD286" s="44">
        <v>3566.0</v>
      </c>
      <c r="BE286" s="71">
        <v>13951.0</v>
      </c>
      <c r="BF286" s="42">
        <v>565026.0</v>
      </c>
      <c r="BG286" s="44">
        <v>424531.0</v>
      </c>
      <c r="BH286" s="44">
        <v>90025.0</v>
      </c>
      <c r="BI286" s="44">
        <v>24145.0</v>
      </c>
      <c r="BJ286" s="44">
        <v>16871.0</v>
      </c>
      <c r="BK286" s="44">
        <v>2717.0</v>
      </c>
      <c r="BL286" s="71">
        <v>6737.0</v>
      </c>
      <c r="BM286" s="186"/>
      <c r="BN286" s="186"/>
      <c r="BO286" s="44"/>
      <c r="BP286" s="58"/>
      <c r="BQ286" s="58"/>
      <c r="BR286" s="58"/>
      <c r="BS286" s="58"/>
      <c r="BT286" s="58"/>
      <c r="BU286" s="58"/>
      <c r="BV286" s="58"/>
      <c r="BW286" s="58"/>
      <c r="BX286" s="58"/>
      <c r="BY286" s="58"/>
      <c r="BZ286" s="58"/>
      <c r="CA286" s="58"/>
      <c r="CB286" s="58"/>
      <c r="CC286" s="58"/>
      <c r="CD286" s="56"/>
      <c r="CE286" s="56"/>
      <c r="CF286" s="58"/>
      <c r="CG286" s="56"/>
      <c r="CH286" s="58"/>
      <c r="CI286" s="58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</row>
    <row r="287" ht="15.0" customHeight="1">
      <c r="A287" s="139" t="s">
        <v>2157</v>
      </c>
      <c r="B287" s="140" t="s">
        <v>2158</v>
      </c>
      <c r="C287" s="72" t="s">
        <v>199</v>
      </c>
      <c r="D287" s="74" t="s">
        <v>415</v>
      </c>
      <c r="E287" s="69" t="s">
        <v>2159</v>
      </c>
      <c r="F287" s="71" t="s">
        <v>2160</v>
      </c>
      <c r="G287" s="73">
        <v>1950.0</v>
      </c>
      <c r="H287" s="75" t="s">
        <v>110</v>
      </c>
      <c r="I287" s="73">
        <v>2012.0</v>
      </c>
      <c r="J287" s="87">
        <f t="shared" si="48"/>
        <v>0.2892828206</v>
      </c>
      <c r="K287" s="89">
        <f t="shared" si="49"/>
        <v>0.7104274595</v>
      </c>
      <c r="L287" s="42" t="str">
        <f t="shared" si="31"/>
        <v>R+</v>
      </c>
      <c r="M287" s="91">
        <f t="shared" si="32"/>
        <v>8.3848164</v>
      </c>
      <c r="N287" s="87">
        <f t="shared" si="6"/>
        <v>0.4368500276</v>
      </c>
      <c r="O287" s="89">
        <f t="shared" si="7"/>
        <v>0.5631499724</v>
      </c>
      <c r="P287" s="44" t="str">
        <f t="shared" si="33"/>
        <v>R+</v>
      </c>
      <c r="Q287" s="91">
        <f t="shared" si="34"/>
        <v>8.279516559</v>
      </c>
      <c r="R287" s="87">
        <f t="shared" si="8"/>
        <v>0.4519822805</v>
      </c>
      <c r="S287" s="89">
        <f t="shared" si="9"/>
        <v>0.5480177195</v>
      </c>
      <c r="T287" s="44" t="str">
        <f t="shared" si="35"/>
        <v>R+</v>
      </c>
      <c r="U287" s="91">
        <f t="shared" si="36"/>
        <v>8.49011624</v>
      </c>
      <c r="V287" s="87">
        <f t="shared" si="50"/>
        <v>0.2893666559</v>
      </c>
      <c r="W287" s="124">
        <f t="shared" si="51"/>
        <v>0.7106333441</v>
      </c>
      <c r="X287" s="87">
        <f t="shared" si="12"/>
        <v>0.4921228961</v>
      </c>
      <c r="Y287" s="124">
        <f t="shared" si="13"/>
        <v>0.5078771039</v>
      </c>
      <c r="Z287" s="87">
        <f t="shared" si="14"/>
        <v>0.9351753644</v>
      </c>
      <c r="AA287" s="89">
        <f t="shared" si="15"/>
        <v>0.02438423381</v>
      </c>
      <c r="AB287" s="89">
        <f t="shared" si="16"/>
        <v>0.0181167572</v>
      </c>
      <c r="AC287" s="89">
        <f t="shared" si="17"/>
        <v>0.008606620312</v>
      </c>
      <c r="AD287" s="89">
        <f t="shared" si="18"/>
        <v>0.006744233386</v>
      </c>
      <c r="AE287" s="89">
        <f t="shared" si="19"/>
        <v>0.006972790938</v>
      </c>
      <c r="AF287" s="87"/>
      <c r="AG287" s="124"/>
      <c r="AH287" s="21">
        <v>284.0</v>
      </c>
      <c r="AI287" s="128">
        <f t="shared" si="20"/>
        <v>203645</v>
      </c>
      <c r="AJ287" s="182">
        <v>58911.0</v>
      </c>
      <c r="AK287" s="182">
        <v>144675.0</v>
      </c>
      <c r="AL287" s="197">
        <v>59.0</v>
      </c>
      <c r="AM287" s="128">
        <v>156219.0</v>
      </c>
      <c r="AN287" s="138">
        <v>161220.0</v>
      </c>
      <c r="AO287" s="128"/>
      <c r="AP287" s="138"/>
      <c r="AQ287" s="109">
        <f t="shared" si="21"/>
        <v>-8.3848164</v>
      </c>
      <c r="AR287" s="198">
        <v>326828.0</v>
      </c>
      <c r="AS287" s="182">
        <v>140176.0</v>
      </c>
      <c r="AT287" s="182">
        <v>180703.0</v>
      </c>
      <c r="AU287" s="132">
        <f t="shared" si="37"/>
        <v>-8.279516559</v>
      </c>
      <c r="AV287" s="128">
        <v>153862.0</v>
      </c>
      <c r="AW287" s="130">
        <v>186554.0</v>
      </c>
      <c r="AX287" s="132">
        <f t="shared" si="38"/>
        <v>-8.49011624</v>
      </c>
      <c r="AY287" s="42">
        <v>719760.0</v>
      </c>
      <c r="AZ287" s="44">
        <v>667248.0</v>
      </c>
      <c r="BA287" s="44">
        <v>16414.0</v>
      </c>
      <c r="BB287" s="44">
        <v>15737.0</v>
      </c>
      <c r="BC287" s="44">
        <v>6587.0</v>
      </c>
      <c r="BD287" s="44">
        <v>5114.0</v>
      </c>
      <c r="BE287" s="71">
        <v>8660.0</v>
      </c>
      <c r="BF287" s="42">
        <v>560034.0</v>
      </c>
      <c r="BG287" s="44">
        <v>523730.0</v>
      </c>
      <c r="BH287" s="44">
        <v>13656.0</v>
      </c>
      <c r="BI287" s="44">
        <v>10146.0</v>
      </c>
      <c r="BJ287" s="44">
        <v>4820.0</v>
      </c>
      <c r="BK287" s="44">
        <v>3777.0</v>
      </c>
      <c r="BL287" s="71">
        <v>3905.0</v>
      </c>
      <c r="BM287" s="186"/>
      <c r="BN287" s="186"/>
      <c r="BO287" s="44"/>
      <c r="BP287" s="58"/>
      <c r="BQ287" s="58"/>
      <c r="BR287" s="58"/>
      <c r="BS287" s="58"/>
      <c r="BT287" s="58"/>
      <c r="BU287" s="58"/>
      <c r="BV287" s="58"/>
      <c r="BW287" s="58"/>
      <c r="BX287" s="58"/>
      <c r="BY287" s="58"/>
      <c r="BZ287" s="58"/>
      <c r="CA287" s="58"/>
      <c r="CB287" s="58"/>
      <c r="CC287" s="58"/>
      <c r="CD287" s="56"/>
      <c r="CE287" s="56"/>
      <c r="CF287" s="58"/>
      <c r="CG287" s="56"/>
      <c r="CH287" s="58"/>
      <c r="CI287" s="58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</row>
    <row r="288" ht="15.0" customHeight="1">
      <c r="A288" s="176" t="s">
        <v>2161</v>
      </c>
      <c r="B288" s="178" t="s">
        <v>2162</v>
      </c>
      <c r="C288" s="65" t="s">
        <v>2163</v>
      </c>
      <c r="D288" s="67" t="s">
        <v>2164</v>
      </c>
      <c r="E288" s="69" t="s">
        <v>2165</v>
      </c>
      <c r="F288" s="71" t="s">
        <v>2166</v>
      </c>
      <c r="G288" s="73">
        <v>1947.0</v>
      </c>
      <c r="H288" s="75" t="s">
        <v>103</v>
      </c>
      <c r="I288" s="73" t="s">
        <v>2167</v>
      </c>
      <c r="J288" s="87">
        <f t="shared" si="48"/>
        <v>0.7337904081</v>
      </c>
      <c r="K288" s="89">
        <f t="shared" si="49"/>
        <v>0.2662095919</v>
      </c>
      <c r="L288" s="42" t="str">
        <f t="shared" si="31"/>
        <v>D+</v>
      </c>
      <c r="M288" s="180">
        <f t="shared" si="32"/>
        <v>18.62684402</v>
      </c>
      <c r="N288" s="87">
        <f t="shared" si="6"/>
        <v>0.7197722179</v>
      </c>
      <c r="O288" s="89">
        <f t="shared" si="7"/>
        <v>0.2802277821</v>
      </c>
      <c r="P288" s="44" t="str">
        <f t="shared" si="33"/>
        <v>D+</v>
      </c>
      <c r="Q288" s="180">
        <f t="shared" si="34"/>
        <v>20.01270247</v>
      </c>
      <c r="R288" s="87">
        <f t="shared" si="8"/>
        <v>0.7092932985</v>
      </c>
      <c r="S288" s="89">
        <f t="shared" si="9"/>
        <v>0.2907067015</v>
      </c>
      <c r="T288" s="44" t="str">
        <f t="shared" si="35"/>
        <v>D+</v>
      </c>
      <c r="U288" s="180">
        <f t="shared" si="36"/>
        <v>17.24098556</v>
      </c>
      <c r="V288" s="87">
        <f t="shared" si="50"/>
        <v>0.7337904081</v>
      </c>
      <c r="W288" s="124">
        <f t="shared" si="51"/>
        <v>0.2662095919</v>
      </c>
      <c r="X288" s="87">
        <f t="shared" si="12"/>
        <v>0.7671571286</v>
      </c>
      <c r="Y288" s="124">
        <f t="shared" si="13"/>
        <v>0.2328428714</v>
      </c>
      <c r="Z288" s="87">
        <f t="shared" si="14"/>
        <v>0.3945320203</v>
      </c>
      <c r="AA288" s="89">
        <f t="shared" si="15"/>
        <v>0.5073826076</v>
      </c>
      <c r="AB288" s="89">
        <f t="shared" si="16"/>
        <v>0.06553474383</v>
      </c>
      <c r="AC288" s="89">
        <f t="shared" si="17"/>
        <v>0.01496774606</v>
      </c>
      <c r="AD288" s="89">
        <f t="shared" si="18"/>
        <v>0.007280453811</v>
      </c>
      <c r="AE288" s="89">
        <f t="shared" si="19"/>
        <v>0.01030242842</v>
      </c>
      <c r="AF288" s="87"/>
      <c r="AG288" s="124"/>
      <c r="AH288" s="21">
        <v>285.0</v>
      </c>
      <c r="AI288" s="128">
        <f t="shared" si="20"/>
        <v>210323</v>
      </c>
      <c r="AJ288" s="182">
        <v>154333.0</v>
      </c>
      <c r="AK288" s="182">
        <v>55990.0</v>
      </c>
      <c r="AL288" s="197">
        <v>0.0</v>
      </c>
      <c r="AM288" s="42">
        <v>254644.0</v>
      </c>
      <c r="AN288" s="71">
        <v>77288.0</v>
      </c>
      <c r="AO288" s="42"/>
      <c r="AP288" s="71"/>
      <c r="AQ288" s="109">
        <f t="shared" si="21"/>
        <v>18.62684402</v>
      </c>
      <c r="AR288" s="198">
        <v>345809.0</v>
      </c>
      <c r="AS288" s="182">
        <v>247611.0</v>
      </c>
      <c r="AT288" s="182">
        <v>96402.0</v>
      </c>
      <c r="AU288" s="132">
        <f t="shared" si="37"/>
        <v>20.01270247</v>
      </c>
      <c r="AV288" s="128">
        <v>234808.0</v>
      </c>
      <c r="AW288" s="130">
        <v>96237.0</v>
      </c>
      <c r="AX288" s="132">
        <f t="shared" si="38"/>
        <v>17.24098556</v>
      </c>
      <c r="AY288" s="42">
        <v>734779.0</v>
      </c>
      <c r="AZ288" s="44">
        <v>265510.0</v>
      </c>
      <c r="BA288" s="44">
        <v>384096.0</v>
      </c>
      <c r="BB288" s="44">
        <v>58627.0</v>
      </c>
      <c r="BC288" s="44">
        <v>10220.0</v>
      </c>
      <c r="BD288" s="44">
        <v>5321.0</v>
      </c>
      <c r="BE288" s="71">
        <v>11005.0</v>
      </c>
      <c r="BF288" s="42">
        <v>562877.0</v>
      </c>
      <c r="BG288" s="44">
        <v>222073.0</v>
      </c>
      <c r="BH288" s="44">
        <v>285594.0</v>
      </c>
      <c r="BI288" s="44">
        <v>36888.0</v>
      </c>
      <c r="BJ288" s="44">
        <v>8425.0</v>
      </c>
      <c r="BK288" s="44">
        <v>4098.0</v>
      </c>
      <c r="BL288" s="71">
        <v>5799.0</v>
      </c>
      <c r="BM288" s="186"/>
      <c r="BN288" s="186"/>
      <c r="BO288" s="44"/>
      <c r="BP288" s="58"/>
      <c r="BQ288" s="58"/>
      <c r="BR288" s="58"/>
      <c r="BS288" s="58"/>
      <c r="BT288" s="58"/>
      <c r="BU288" s="58"/>
      <c r="BV288" s="58"/>
      <c r="BW288" s="58"/>
      <c r="BX288" s="58"/>
      <c r="BY288" s="58"/>
      <c r="BZ288" s="58"/>
      <c r="CA288" s="58"/>
      <c r="CB288" s="58"/>
      <c r="CC288" s="58"/>
      <c r="CD288" s="56"/>
      <c r="CE288" s="56"/>
      <c r="CF288" s="58"/>
      <c r="CG288" s="56"/>
      <c r="CH288" s="58"/>
      <c r="CI288" s="58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</row>
    <row r="289" ht="15.0" customHeight="1">
      <c r="A289" s="139" t="s">
        <v>2168</v>
      </c>
      <c r="B289" s="140" t="s">
        <v>2169</v>
      </c>
      <c r="C289" s="72" t="s">
        <v>2170</v>
      </c>
      <c r="D289" s="74" t="s">
        <v>2171</v>
      </c>
      <c r="E289" s="69" t="s">
        <v>2172</v>
      </c>
      <c r="F289" s="71" t="s">
        <v>2173</v>
      </c>
      <c r="G289" s="73">
        <v>1964.0</v>
      </c>
      <c r="H289" s="75" t="s">
        <v>110</v>
      </c>
      <c r="I289" s="73">
        <v>2010.0</v>
      </c>
      <c r="J289" s="87">
        <f t="shared" si="48"/>
        <v>0.4117346718</v>
      </c>
      <c r="K289" s="89">
        <f t="shared" si="49"/>
        <v>0.5882653282</v>
      </c>
      <c r="L289" s="42" t="str">
        <f t="shared" si="31"/>
        <v>R+</v>
      </c>
      <c r="M289" s="91">
        <f t="shared" si="32"/>
        <v>9.875257799</v>
      </c>
      <c r="N289" s="87">
        <f t="shared" si="6"/>
        <v>0.421449866</v>
      </c>
      <c r="O289" s="89">
        <f t="shared" si="7"/>
        <v>0.578550134</v>
      </c>
      <c r="P289" s="44" t="str">
        <f t="shared" si="33"/>
        <v>R+</v>
      </c>
      <c r="Q289" s="91">
        <f t="shared" si="34"/>
        <v>9.819532714</v>
      </c>
      <c r="R289" s="87">
        <f t="shared" si="8"/>
        <v>0.4375736141</v>
      </c>
      <c r="S289" s="89">
        <f t="shared" si="9"/>
        <v>0.5624263859</v>
      </c>
      <c r="T289" s="44" t="str">
        <f t="shared" si="35"/>
        <v>R+</v>
      </c>
      <c r="U289" s="91">
        <f t="shared" si="36"/>
        <v>9.930982884</v>
      </c>
      <c r="V289" s="87">
        <f t="shared" si="50"/>
        <v>0.4117346718</v>
      </c>
      <c r="W289" s="124">
        <f t="shared" si="51"/>
        <v>0.5882653282</v>
      </c>
      <c r="X289" s="87">
        <f t="shared" si="12"/>
        <v>0.4255986853</v>
      </c>
      <c r="Y289" s="124">
        <f t="shared" si="13"/>
        <v>0.5744013147</v>
      </c>
      <c r="Z289" s="87">
        <f t="shared" si="14"/>
        <v>0.703294783</v>
      </c>
      <c r="AA289" s="89">
        <f t="shared" si="15"/>
        <v>0.156367875</v>
      </c>
      <c r="AB289" s="89">
        <f t="shared" si="16"/>
        <v>0.08627449522</v>
      </c>
      <c r="AC289" s="89">
        <f t="shared" si="17"/>
        <v>0.03043254367</v>
      </c>
      <c r="AD289" s="89">
        <f t="shared" si="18"/>
        <v>0.009737670358</v>
      </c>
      <c r="AE289" s="89">
        <f t="shared" si="19"/>
        <v>0.0138926328</v>
      </c>
      <c r="AF289" s="87"/>
      <c r="AG289" s="124"/>
      <c r="AH289" s="21">
        <v>286.0</v>
      </c>
      <c r="AI289" s="128">
        <f t="shared" si="20"/>
        <v>207607</v>
      </c>
      <c r="AJ289" s="182">
        <v>85479.0</v>
      </c>
      <c r="AK289" s="182">
        <v>122128.0</v>
      </c>
      <c r="AL289" s="197">
        <v>0.0</v>
      </c>
      <c r="AM289" s="42">
        <v>128973.0</v>
      </c>
      <c r="AN289" s="71">
        <v>174066.0</v>
      </c>
      <c r="AO289" s="42"/>
      <c r="AP289" s="71"/>
      <c r="AQ289" s="109">
        <f t="shared" si="21"/>
        <v>-9.875257799</v>
      </c>
      <c r="AR289" s="198">
        <v>321292.0</v>
      </c>
      <c r="AS289" s="182">
        <v>134016.0</v>
      </c>
      <c r="AT289" s="182">
        <v>183972.0</v>
      </c>
      <c r="AU289" s="132">
        <f t="shared" si="37"/>
        <v>-9.819532714</v>
      </c>
      <c r="AV289" s="128">
        <v>131886.0</v>
      </c>
      <c r="AW289" s="130">
        <v>169517.0</v>
      </c>
      <c r="AX289" s="132">
        <f t="shared" si="38"/>
        <v>-9.930982884</v>
      </c>
      <c r="AY289" s="42">
        <v>733447.0</v>
      </c>
      <c r="AZ289" s="44">
        <v>489521.0</v>
      </c>
      <c r="BA289" s="44">
        <v>118247.0</v>
      </c>
      <c r="BB289" s="44">
        <v>78069.0</v>
      </c>
      <c r="BC289" s="44">
        <v>23097.0</v>
      </c>
      <c r="BD289" s="44">
        <v>7100.0</v>
      </c>
      <c r="BE289" s="71">
        <v>17413.0</v>
      </c>
      <c r="BF289" s="42">
        <v>537911.0</v>
      </c>
      <c r="BG289" s="44">
        <v>378310.0</v>
      </c>
      <c r="BH289" s="44">
        <v>84112.0</v>
      </c>
      <c r="BI289" s="44">
        <v>46408.0</v>
      </c>
      <c r="BJ289" s="44">
        <v>16370.0</v>
      </c>
      <c r="BK289" s="44">
        <v>5238.0</v>
      </c>
      <c r="BL289" s="71">
        <v>7473.0</v>
      </c>
      <c r="BM289" s="186"/>
      <c r="BN289" s="186"/>
      <c r="BO289" s="44"/>
      <c r="BP289" s="58"/>
      <c r="BQ289" s="58"/>
      <c r="BR289" s="58"/>
      <c r="BS289" s="58"/>
      <c r="BT289" s="58"/>
      <c r="BU289" s="58"/>
      <c r="BV289" s="58"/>
      <c r="BW289" s="58"/>
      <c r="BX289" s="58"/>
      <c r="BY289" s="58"/>
      <c r="BZ289" s="58"/>
      <c r="CA289" s="58"/>
      <c r="CB289" s="58"/>
      <c r="CC289" s="58"/>
      <c r="CD289" s="56"/>
      <c r="CE289" s="56"/>
      <c r="CF289" s="58"/>
      <c r="CG289" s="56"/>
      <c r="CH289" s="58"/>
      <c r="CI289" s="58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</row>
    <row r="290" ht="15.0" customHeight="1">
      <c r="A290" s="176" t="s">
        <v>2174</v>
      </c>
      <c r="B290" s="178" t="s">
        <v>2175</v>
      </c>
      <c r="C290" s="72" t="s">
        <v>2176</v>
      </c>
      <c r="D290" s="74" t="s">
        <v>2177</v>
      </c>
      <c r="E290" s="69" t="s">
        <v>2178</v>
      </c>
      <c r="F290" s="71" t="s">
        <v>2179</v>
      </c>
      <c r="G290" s="73">
        <v>1943.0</v>
      </c>
      <c r="H290" s="75" t="s">
        <v>110</v>
      </c>
      <c r="I290" s="73">
        <v>1994.0</v>
      </c>
      <c r="J290" s="87">
        <f t="shared" si="48"/>
        <v>0.3219015842</v>
      </c>
      <c r="K290" s="89">
        <f t="shared" si="49"/>
        <v>0.6780984158</v>
      </c>
      <c r="L290" s="42" t="str">
        <f t="shared" si="31"/>
        <v>R+</v>
      </c>
      <c r="M290" s="91">
        <f t="shared" si="32"/>
        <v>10.44800795</v>
      </c>
      <c r="N290" s="87">
        <f t="shared" si="6"/>
        <v>0.4142105498</v>
      </c>
      <c r="O290" s="89">
        <f t="shared" si="7"/>
        <v>0.5857894502</v>
      </c>
      <c r="P290" s="44" t="str">
        <f t="shared" si="33"/>
        <v>R+</v>
      </c>
      <c r="Q290" s="91">
        <f t="shared" si="34"/>
        <v>10.54346434</v>
      </c>
      <c r="R290" s="87">
        <f t="shared" si="8"/>
        <v>0.4333579273</v>
      </c>
      <c r="S290" s="89">
        <f t="shared" si="9"/>
        <v>0.5666420727</v>
      </c>
      <c r="T290" s="44" t="str">
        <f t="shared" si="35"/>
        <v>R+</v>
      </c>
      <c r="U290" s="91">
        <f t="shared" si="36"/>
        <v>10.35255156</v>
      </c>
      <c r="V290" s="87">
        <f t="shared" si="50"/>
        <v>0.3219015842</v>
      </c>
      <c r="W290" s="124">
        <f t="shared" si="51"/>
        <v>0.6780984158</v>
      </c>
      <c r="X290" s="87">
        <f t="shared" si="12"/>
        <v>0.3688916856</v>
      </c>
      <c r="Y290" s="124">
        <f t="shared" si="13"/>
        <v>0.6311083144</v>
      </c>
      <c r="Z290" s="87">
        <f t="shared" si="14"/>
        <v>0.7342796079</v>
      </c>
      <c r="AA290" s="89">
        <f t="shared" si="15"/>
        <v>0.1817996015</v>
      </c>
      <c r="AB290" s="89">
        <f t="shared" si="16"/>
        <v>0.05292841801</v>
      </c>
      <c r="AC290" s="89">
        <f t="shared" si="17"/>
        <v>0.01324972382</v>
      </c>
      <c r="AD290" s="89">
        <f t="shared" si="18"/>
        <v>0.004440067024</v>
      </c>
      <c r="AE290" s="89">
        <f t="shared" si="19"/>
        <v>0.01330258176</v>
      </c>
      <c r="AF290" s="87"/>
      <c r="AG290" s="124"/>
      <c r="AH290" s="21">
        <v>287.0</v>
      </c>
      <c r="AI290" s="128">
        <f t="shared" si="20"/>
        <v>205597</v>
      </c>
      <c r="AJ290" s="182">
        <v>66182.0</v>
      </c>
      <c r="AK290" s="182">
        <v>139415.0</v>
      </c>
      <c r="AL290" s="197">
        <v>0.0</v>
      </c>
      <c r="AM290" s="42">
        <v>114314.0</v>
      </c>
      <c r="AN290" s="71">
        <v>195571.0</v>
      </c>
      <c r="AO290" s="42"/>
      <c r="AP290" s="71"/>
      <c r="AQ290" s="109">
        <f t="shared" si="21"/>
        <v>-10.44800795</v>
      </c>
      <c r="AR290" s="198">
        <v>317158.0</v>
      </c>
      <c r="AS290" s="182">
        <v>130053.0</v>
      </c>
      <c r="AT290" s="182">
        <v>183925.0</v>
      </c>
      <c r="AU290" s="132">
        <f t="shared" si="37"/>
        <v>-10.54346434</v>
      </c>
      <c r="AV290" s="128">
        <v>132741.0</v>
      </c>
      <c r="AW290" s="130">
        <v>173567.0</v>
      </c>
      <c r="AX290" s="132">
        <f t="shared" si="38"/>
        <v>-10.35255156</v>
      </c>
      <c r="AY290" s="42">
        <v>729096.0</v>
      </c>
      <c r="AZ290" s="44">
        <v>515960.0</v>
      </c>
      <c r="BA290" s="44">
        <v>138391.0</v>
      </c>
      <c r="BB290" s="44">
        <v>46524.0</v>
      </c>
      <c r="BC290" s="44">
        <v>9365.0</v>
      </c>
      <c r="BD290" s="44">
        <v>3091.0</v>
      </c>
      <c r="BE290" s="71">
        <v>15765.0</v>
      </c>
      <c r="BF290" s="42">
        <v>567559.0</v>
      </c>
      <c r="BG290" s="44">
        <v>416747.0</v>
      </c>
      <c r="BH290" s="44">
        <v>103182.0</v>
      </c>
      <c r="BI290" s="44">
        <v>30040.0</v>
      </c>
      <c r="BJ290" s="44">
        <v>7520.0</v>
      </c>
      <c r="BK290" s="44">
        <v>2520.0</v>
      </c>
      <c r="BL290" s="71">
        <v>7550.0</v>
      </c>
      <c r="BM290" s="186"/>
      <c r="BN290" s="186"/>
      <c r="BO290" s="44"/>
      <c r="BP290" s="58"/>
      <c r="BQ290" s="58"/>
      <c r="BR290" s="58"/>
      <c r="BS290" s="58"/>
      <c r="BT290" s="58"/>
      <c r="BU290" s="58"/>
      <c r="BV290" s="58"/>
      <c r="BW290" s="58"/>
      <c r="BX290" s="58"/>
      <c r="BY290" s="58"/>
      <c r="BZ290" s="58"/>
      <c r="CA290" s="58"/>
      <c r="CB290" s="58"/>
      <c r="CC290" s="58"/>
      <c r="CD290" s="56"/>
      <c r="CE290" s="56"/>
      <c r="CF290" s="58"/>
      <c r="CG290" s="56"/>
      <c r="CH290" s="58"/>
      <c r="CI290" s="58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</row>
    <row r="291" ht="15.0" customHeight="1">
      <c r="A291" s="139" t="s">
        <v>2180</v>
      </c>
      <c r="B291" s="140" t="s">
        <v>2181</v>
      </c>
      <c r="C291" s="65" t="s">
        <v>271</v>
      </c>
      <c r="D291" s="67" t="s">
        <v>1280</v>
      </c>
      <c r="E291" s="69" t="s">
        <v>2182</v>
      </c>
      <c r="F291" s="71" t="s">
        <v>2183</v>
      </c>
      <c r="G291" s="73">
        <v>1940.0</v>
      </c>
      <c r="H291" s="75" t="s">
        <v>103</v>
      </c>
      <c r="I291" s="118" t="s">
        <v>2184</v>
      </c>
      <c r="J291" s="87">
        <f t="shared" si="48"/>
        <v>0.7474687943</v>
      </c>
      <c r="K291" s="89">
        <f t="shared" si="49"/>
        <v>0.2525312057</v>
      </c>
      <c r="L291" s="42" t="str">
        <f t="shared" si="31"/>
        <v>D+</v>
      </c>
      <c r="M291" s="180">
        <f t="shared" si="32"/>
        <v>19.67172194</v>
      </c>
      <c r="N291" s="87">
        <f t="shared" si="6"/>
        <v>0.7227083158</v>
      </c>
      <c r="O291" s="89">
        <f t="shared" si="7"/>
        <v>0.2772916842</v>
      </c>
      <c r="P291" s="44" t="str">
        <f t="shared" si="33"/>
        <v>D+</v>
      </c>
      <c r="Q291" s="180">
        <f t="shared" si="34"/>
        <v>20.30631227</v>
      </c>
      <c r="R291" s="87">
        <f t="shared" si="8"/>
        <v>0.7272547591</v>
      </c>
      <c r="S291" s="89">
        <f t="shared" si="9"/>
        <v>0.2727452409</v>
      </c>
      <c r="T291" s="44" t="str">
        <f t="shared" si="35"/>
        <v>D+</v>
      </c>
      <c r="U291" s="180">
        <f t="shared" si="36"/>
        <v>19.03713162</v>
      </c>
      <c r="V291" s="87">
        <f t="shared" si="50"/>
        <v>0.7474687943</v>
      </c>
      <c r="W291" s="124">
        <f t="shared" si="51"/>
        <v>0.2525312057</v>
      </c>
      <c r="X291" s="87">
        <f t="shared" si="12"/>
        <v>0.7447494153</v>
      </c>
      <c r="Y291" s="124">
        <f t="shared" si="13"/>
        <v>0.2552505847</v>
      </c>
      <c r="Z291" s="87">
        <f t="shared" si="14"/>
        <v>0.5286385757</v>
      </c>
      <c r="AA291" s="89">
        <f t="shared" si="15"/>
        <v>0.3018306053</v>
      </c>
      <c r="AB291" s="89">
        <f t="shared" si="16"/>
        <v>0.09627831143</v>
      </c>
      <c r="AC291" s="89">
        <f t="shared" si="17"/>
        <v>0.05209232249</v>
      </c>
      <c r="AD291" s="89">
        <f t="shared" si="18"/>
        <v>0.004072531017</v>
      </c>
      <c r="AE291" s="89">
        <f t="shared" si="19"/>
        <v>0.01708765402</v>
      </c>
      <c r="AF291" s="87"/>
      <c r="AG291" s="124"/>
      <c r="AH291" s="21">
        <v>288.0</v>
      </c>
      <c r="AI291" s="128">
        <f t="shared" si="20"/>
        <v>227362</v>
      </c>
      <c r="AJ291" s="182">
        <v>169946.0</v>
      </c>
      <c r="AK291" s="182">
        <v>57416.0</v>
      </c>
      <c r="AL291" s="197">
        <v>0.0</v>
      </c>
      <c r="AM291" s="42">
        <v>259534.0</v>
      </c>
      <c r="AN291" s="71">
        <v>88951.0</v>
      </c>
      <c r="AO291" s="42"/>
      <c r="AP291" s="71"/>
      <c r="AQ291" s="109">
        <f t="shared" si="21"/>
        <v>19.67172194</v>
      </c>
      <c r="AR291" s="198">
        <v>361482.0</v>
      </c>
      <c r="AS291" s="182">
        <v>258202.0</v>
      </c>
      <c r="AT291" s="182">
        <v>99068.0</v>
      </c>
      <c r="AU291" s="132">
        <f t="shared" si="37"/>
        <v>20.30631227</v>
      </c>
      <c r="AV291" s="128">
        <v>246527.0</v>
      </c>
      <c r="AW291" s="130">
        <v>92456.0</v>
      </c>
      <c r="AX291" s="132">
        <f t="shared" si="38"/>
        <v>19.03713162</v>
      </c>
      <c r="AY291" s="42">
        <v>734226.0</v>
      </c>
      <c r="AZ291" s="44">
        <v>357166.0</v>
      </c>
      <c r="BA291" s="44">
        <v>232465.0</v>
      </c>
      <c r="BB291" s="44">
        <v>85366.0</v>
      </c>
      <c r="BC291" s="44">
        <v>37856.0</v>
      </c>
      <c r="BD291" s="44">
        <v>2933.0</v>
      </c>
      <c r="BE291" s="71">
        <v>18440.0</v>
      </c>
      <c r="BF291" s="42">
        <v>565496.0</v>
      </c>
      <c r="BG291" s="44">
        <v>298943.0</v>
      </c>
      <c r="BH291" s="44">
        <v>170684.0</v>
      </c>
      <c r="BI291" s="44">
        <v>54445.0</v>
      </c>
      <c r="BJ291" s="44">
        <v>29458.0</v>
      </c>
      <c r="BK291" s="44">
        <v>2303.0</v>
      </c>
      <c r="BL291" s="71">
        <v>9663.0</v>
      </c>
      <c r="BM291" s="186"/>
      <c r="BN291" s="186"/>
      <c r="BO291" s="44"/>
      <c r="BP291" s="58"/>
      <c r="BQ291" s="58"/>
      <c r="BR291" s="58"/>
      <c r="BS291" s="58"/>
      <c r="BT291" s="58"/>
      <c r="BU291" s="58"/>
      <c r="BV291" s="58"/>
      <c r="BW291" s="58"/>
      <c r="BX291" s="58"/>
      <c r="BY291" s="58"/>
      <c r="BZ291" s="58"/>
      <c r="CA291" s="58"/>
      <c r="CB291" s="58"/>
      <c r="CC291" s="58"/>
      <c r="CD291" s="56"/>
      <c r="CE291" s="56"/>
      <c r="CF291" s="58"/>
      <c r="CG291" s="56"/>
      <c r="CH291" s="58"/>
      <c r="CI291" s="58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</row>
    <row r="292" ht="15.0" customHeight="1">
      <c r="A292" s="176" t="s">
        <v>2185</v>
      </c>
      <c r="B292" s="178" t="s">
        <v>2186</v>
      </c>
      <c r="C292" s="72" t="s">
        <v>804</v>
      </c>
      <c r="D292" s="74" t="s">
        <v>2187</v>
      </c>
      <c r="E292" s="69" t="s">
        <v>2188</v>
      </c>
      <c r="F292" s="71" t="s">
        <v>2189</v>
      </c>
      <c r="G292" s="73">
        <v>1943.0</v>
      </c>
      <c r="H292" s="75" t="s">
        <v>110</v>
      </c>
      <c r="I292" s="73">
        <v>2004.0</v>
      </c>
      <c r="J292" s="87">
        <f t="shared" si="48"/>
        <v>0.3898016228</v>
      </c>
      <c r="K292" s="89">
        <f t="shared" si="49"/>
        <v>0.6101983772</v>
      </c>
      <c r="L292" s="42" t="str">
        <f t="shared" si="31"/>
        <v>R+</v>
      </c>
      <c r="M292" s="91">
        <f t="shared" si="32"/>
        <v>11.46191542</v>
      </c>
      <c r="N292" s="87">
        <f t="shared" si="6"/>
        <v>0.4023811023</v>
      </c>
      <c r="O292" s="89">
        <f t="shared" si="7"/>
        <v>0.5976188977</v>
      </c>
      <c r="P292" s="44" t="str">
        <f t="shared" si="33"/>
        <v>R+</v>
      </c>
      <c r="Q292" s="91">
        <f t="shared" si="34"/>
        <v>11.72640909</v>
      </c>
      <c r="R292" s="87">
        <f t="shared" si="8"/>
        <v>0.4249092255</v>
      </c>
      <c r="S292" s="89">
        <f t="shared" si="9"/>
        <v>0.5750907745</v>
      </c>
      <c r="T292" s="44" t="str">
        <f t="shared" si="35"/>
        <v>R+</v>
      </c>
      <c r="U292" s="91">
        <f t="shared" si="36"/>
        <v>11.19742174</v>
      </c>
      <c r="V292" s="87">
        <f t="shared" si="50"/>
        <v>0.3898016228</v>
      </c>
      <c r="W292" s="124">
        <f t="shared" si="51"/>
        <v>0.6101983772</v>
      </c>
      <c r="X292" s="87">
        <f t="shared" si="12"/>
        <v>0.4245511846</v>
      </c>
      <c r="Y292" s="124">
        <f t="shared" si="13"/>
        <v>0.5754488154</v>
      </c>
      <c r="Z292" s="87">
        <f t="shared" si="14"/>
        <v>0.7959310364</v>
      </c>
      <c r="AA292" s="89">
        <f t="shared" si="15"/>
        <v>0.1162314117</v>
      </c>
      <c r="AB292" s="89">
        <f t="shared" si="16"/>
        <v>0.06338532408</v>
      </c>
      <c r="AC292" s="89">
        <f t="shared" si="17"/>
        <v>0.01353734586</v>
      </c>
      <c r="AD292" s="89">
        <f t="shared" si="18"/>
        <v>0.002463740512</v>
      </c>
      <c r="AE292" s="89">
        <f t="shared" si="19"/>
        <v>0.008451141398</v>
      </c>
      <c r="AF292" s="87"/>
      <c r="AG292" s="124"/>
      <c r="AH292" s="21">
        <v>289.0</v>
      </c>
      <c r="AI292" s="128">
        <f t="shared" si="20"/>
        <v>228252</v>
      </c>
      <c r="AJ292" s="182">
        <v>88973.0</v>
      </c>
      <c r="AK292" s="182">
        <v>139279.0</v>
      </c>
      <c r="AL292" s="197">
        <v>0.0</v>
      </c>
      <c r="AM292" s="42">
        <v>148252.0</v>
      </c>
      <c r="AN292" s="71">
        <v>200945.0</v>
      </c>
      <c r="AO292" s="42"/>
      <c r="AP292" s="71"/>
      <c r="AQ292" s="109">
        <f t="shared" si="21"/>
        <v>-11.46191542</v>
      </c>
      <c r="AR292" s="198">
        <v>353629.0</v>
      </c>
      <c r="AS292" s="182">
        <v>140633.0</v>
      </c>
      <c r="AT292" s="182">
        <v>208869.0</v>
      </c>
      <c r="AU292" s="132">
        <f t="shared" si="37"/>
        <v>-11.72640909</v>
      </c>
      <c r="AV292" s="128">
        <v>145811.0</v>
      </c>
      <c r="AW292" s="130">
        <v>197347.0</v>
      </c>
      <c r="AX292" s="132">
        <f t="shared" si="38"/>
        <v>-11.19742174</v>
      </c>
      <c r="AY292" s="42">
        <v>732772.0</v>
      </c>
      <c r="AZ292" s="44">
        <v>560144.0</v>
      </c>
      <c r="BA292" s="44">
        <v>89553.0</v>
      </c>
      <c r="BB292" s="44">
        <v>60107.0</v>
      </c>
      <c r="BC292" s="44">
        <v>10688.0</v>
      </c>
      <c r="BD292" s="44">
        <v>1771.0</v>
      </c>
      <c r="BE292" s="71">
        <v>10509.0</v>
      </c>
      <c r="BF292" s="42">
        <v>567024.0</v>
      </c>
      <c r="BG292" s="44">
        <v>451312.0</v>
      </c>
      <c r="BH292" s="44">
        <v>65906.0</v>
      </c>
      <c r="BI292" s="44">
        <v>35941.0</v>
      </c>
      <c r="BJ292" s="44">
        <v>7676.0</v>
      </c>
      <c r="BK292" s="44">
        <v>1397.0</v>
      </c>
      <c r="BL292" s="71">
        <v>4792.0</v>
      </c>
      <c r="BM292" s="186"/>
      <c r="BN292" s="186"/>
      <c r="BO292" s="44"/>
      <c r="BP292" s="58"/>
      <c r="BQ292" s="58"/>
      <c r="BR292" s="58"/>
      <c r="BS292" s="58"/>
      <c r="BT292" s="58"/>
      <c r="BU292" s="58"/>
      <c r="BV292" s="58"/>
      <c r="BW292" s="58"/>
      <c r="BX292" s="58"/>
      <c r="BY292" s="58"/>
      <c r="BZ292" s="58"/>
      <c r="CA292" s="58"/>
      <c r="CB292" s="58"/>
      <c r="CC292" s="58"/>
      <c r="CD292" s="56"/>
      <c r="CE292" s="56"/>
      <c r="CF292" s="58"/>
      <c r="CG292" s="56"/>
      <c r="CH292" s="58"/>
      <c r="CI292" s="58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</row>
    <row r="293" ht="15.0" customHeight="1">
      <c r="A293" s="139" t="s">
        <v>2190</v>
      </c>
      <c r="B293" s="140" t="s">
        <v>2191</v>
      </c>
      <c r="C293" s="72" t="s">
        <v>64</v>
      </c>
      <c r="D293" s="74" t="s">
        <v>2192</v>
      </c>
      <c r="E293" s="69" t="s">
        <v>2193</v>
      </c>
      <c r="F293" s="71" t="s">
        <v>2194</v>
      </c>
      <c r="G293" s="73">
        <v>1969.0</v>
      </c>
      <c r="H293" s="75" t="s">
        <v>129</v>
      </c>
      <c r="I293" s="73">
        <v>2014.0</v>
      </c>
      <c r="J293" s="87">
        <f t="shared" si="48"/>
        <v>0.4132632334</v>
      </c>
      <c r="K293" s="89">
        <f t="shared" si="49"/>
        <v>0.5867367666</v>
      </c>
      <c r="L293" s="42" t="str">
        <f t="shared" si="31"/>
        <v>R+</v>
      </c>
      <c r="M293" s="91">
        <f t="shared" si="32"/>
        <v>10.08836826</v>
      </c>
      <c r="N293" s="87">
        <f t="shared" si="6"/>
        <v>0.4176053818</v>
      </c>
      <c r="O293" s="89">
        <f t="shared" si="7"/>
        <v>0.5823946182</v>
      </c>
      <c r="P293" s="44" t="str">
        <f t="shared" si="33"/>
        <v>R+</v>
      </c>
      <c r="Q293" s="91">
        <f t="shared" si="34"/>
        <v>10.20398113</v>
      </c>
      <c r="R293" s="87">
        <f t="shared" si="8"/>
        <v>0.4371558889</v>
      </c>
      <c r="S293" s="89">
        <f t="shared" si="9"/>
        <v>0.5628441111</v>
      </c>
      <c r="T293" s="44" t="str">
        <f t="shared" si="35"/>
        <v>R+</v>
      </c>
      <c r="U293" s="91">
        <f t="shared" si="36"/>
        <v>9.972755396</v>
      </c>
      <c r="V293" s="87">
        <f t="shared" si="50"/>
        <v>0.4132632334</v>
      </c>
      <c r="W293" s="124">
        <f t="shared" si="51"/>
        <v>0.5867367666</v>
      </c>
      <c r="X293" s="87">
        <f t="shared" si="12"/>
        <v>0.3907669858</v>
      </c>
      <c r="Y293" s="124">
        <f t="shared" si="13"/>
        <v>0.6092330142</v>
      </c>
      <c r="Z293" s="87">
        <f t="shared" si="14"/>
        <v>0.7843738821</v>
      </c>
      <c r="AA293" s="89">
        <f t="shared" si="15"/>
        <v>0.1414252308</v>
      </c>
      <c r="AB293" s="89">
        <f t="shared" si="16"/>
        <v>0.0437730077</v>
      </c>
      <c r="AC293" s="89">
        <f t="shared" si="17"/>
        <v>0.01762022158</v>
      </c>
      <c r="AD293" s="89">
        <f t="shared" si="18"/>
        <v>0.003316457347</v>
      </c>
      <c r="AE293" s="89">
        <f t="shared" si="19"/>
        <v>0.009491200462</v>
      </c>
      <c r="AF293" s="87"/>
      <c r="AG293" s="124"/>
      <c r="AH293" s="21">
        <v>290.0</v>
      </c>
      <c r="AI293" s="128">
        <f t="shared" si="20"/>
        <v>251070</v>
      </c>
      <c r="AJ293" s="182">
        <v>103758.0</v>
      </c>
      <c r="AK293" s="182">
        <v>147312.0</v>
      </c>
      <c r="AL293" s="197">
        <v>0.0</v>
      </c>
      <c r="AM293" s="42">
        <v>142467.0</v>
      </c>
      <c r="AN293" s="71">
        <v>222116.0</v>
      </c>
      <c r="AO293" s="42"/>
      <c r="AP293" s="71"/>
      <c r="AQ293" s="109">
        <f t="shared" si="21"/>
        <v>-10.08836826</v>
      </c>
      <c r="AR293" s="198">
        <v>372713.0</v>
      </c>
      <c r="AS293" s="182">
        <v>154073.0</v>
      </c>
      <c r="AT293" s="182">
        <v>214871.0</v>
      </c>
      <c r="AU293" s="132">
        <f t="shared" si="37"/>
        <v>-10.20398113</v>
      </c>
      <c r="AV293" s="128">
        <v>156417.0</v>
      </c>
      <c r="AW293" s="130">
        <v>201389.0</v>
      </c>
      <c r="AX293" s="132">
        <f t="shared" si="38"/>
        <v>-9.972755396</v>
      </c>
      <c r="AY293" s="42">
        <v>730986.0</v>
      </c>
      <c r="AZ293" s="44">
        <v>556066.0</v>
      </c>
      <c r="BA293" s="44">
        <v>105604.0</v>
      </c>
      <c r="BB293" s="44">
        <v>41434.0</v>
      </c>
      <c r="BC293" s="44">
        <v>13954.0</v>
      </c>
      <c r="BD293" s="44">
        <v>2476.0</v>
      </c>
      <c r="BE293" s="71">
        <v>11452.0</v>
      </c>
      <c r="BF293" s="42">
        <v>567473.0</v>
      </c>
      <c r="BG293" s="44">
        <v>445111.0</v>
      </c>
      <c r="BH293" s="44">
        <v>80255.0</v>
      </c>
      <c r="BI293" s="44">
        <v>24840.0</v>
      </c>
      <c r="BJ293" s="44">
        <v>9999.0</v>
      </c>
      <c r="BK293" s="44">
        <v>1882.0</v>
      </c>
      <c r="BL293" s="71">
        <v>5386.0</v>
      </c>
      <c r="BM293" s="186"/>
      <c r="BN293" s="186"/>
      <c r="BO293" s="44"/>
      <c r="BP293" s="58"/>
      <c r="BQ293" s="58"/>
      <c r="BR293" s="58"/>
      <c r="BS293" s="58"/>
      <c r="BT293" s="58"/>
      <c r="BU293" s="58"/>
      <c r="BV293" s="58"/>
      <c r="BW293" s="58"/>
      <c r="BX293" s="58"/>
      <c r="BY293" s="58"/>
      <c r="BZ293" s="58"/>
      <c r="CA293" s="58"/>
      <c r="CB293" s="58"/>
      <c r="CC293" s="58"/>
      <c r="CD293" s="56"/>
      <c r="CE293" s="56"/>
      <c r="CF293" s="58"/>
      <c r="CG293" s="56"/>
      <c r="CH293" s="58"/>
      <c r="CI293" s="58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</row>
    <row r="294" ht="15.0" customHeight="1">
      <c r="A294" s="176" t="s">
        <v>2195</v>
      </c>
      <c r="B294" s="178" t="s">
        <v>2196</v>
      </c>
      <c r="C294" s="72" t="s">
        <v>271</v>
      </c>
      <c r="D294" s="74" t="s">
        <v>2197</v>
      </c>
      <c r="E294" s="280" t="s">
        <v>2198</v>
      </c>
      <c r="F294" s="71" t="s">
        <v>2199</v>
      </c>
      <c r="G294" s="73">
        <v>1972.0</v>
      </c>
      <c r="H294" s="75" t="s">
        <v>129</v>
      </c>
      <c r="I294" s="73">
        <v>2014.0</v>
      </c>
      <c r="J294" s="87">
        <f t="shared" si="48"/>
        <v>0.3710927842</v>
      </c>
      <c r="K294" s="89">
        <f t="shared" si="49"/>
        <v>0.5935038675</v>
      </c>
      <c r="L294" s="42" t="str">
        <f t="shared" si="31"/>
        <v>R+</v>
      </c>
      <c r="M294" s="91">
        <f t="shared" si="32"/>
        <v>11.76512674</v>
      </c>
      <c r="N294" s="87">
        <f t="shared" si="6"/>
        <v>0.4022195951</v>
      </c>
      <c r="O294" s="89">
        <f t="shared" si="7"/>
        <v>0.5977804049</v>
      </c>
      <c r="P294" s="44" t="str">
        <f t="shared" si="33"/>
        <v>R+</v>
      </c>
      <c r="Q294" s="91">
        <f t="shared" si="34"/>
        <v>11.74255981</v>
      </c>
      <c r="R294" s="87">
        <f t="shared" si="8"/>
        <v>0.4190065063</v>
      </c>
      <c r="S294" s="89">
        <f t="shared" si="9"/>
        <v>0.5809934937</v>
      </c>
      <c r="T294" s="44" t="str">
        <f t="shared" si="35"/>
        <v>R+</v>
      </c>
      <c r="U294" s="91">
        <f t="shared" si="36"/>
        <v>11.78769366</v>
      </c>
      <c r="V294" s="87">
        <f t="shared" si="50"/>
        <v>0.3847129094</v>
      </c>
      <c r="W294" s="124">
        <f t="shared" si="51"/>
        <v>0.6152870906</v>
      </c>
      <c r="X294" s="87">
        <f t="shared" si="12"/>
        <v>0.5009710871</v>
      </c>
      <c r="Y294" s="124">
        <f t="shared" si="13"/>
        <v>0.4990289129</v>
      </c>
      <c r="Z294" s="87">
        <f t="shared" si="14"/>
        <v>0.7252027175</v>
      </c>
      <c r="AA294" s="89">
        <f t="shared" si="15"/>
        <v>0.1687267426</v>
      </c>
      <c r="AB294" s="89">
        <f t="shared" si="16"/>
        <v>0.07300332816</v>
      </c>
      <c r="AC294" s="89">
        <f t="shared" si="17"/>
        <v>0.0063436882</v>
      </c>
      <c r="AD294" s="89">
        <f t="shared" si="18"/>
        <v>0.01803601128</v>
      </c>
      <c r="AE294" s="89">
        <f t="shared" si="19"/>
        <v>0.00868751217</v>
      </c>
      <c r="AF294" s="87"/>
      <c r="AG294" s="124"/>
      <c r="AH294" s="21">
        <v>291.0</v>
      </c>
      <c r="AI294" s="128">
        <f t="shared" si="20"/>
        <v>226504</v>
      </c>
      <c r="AJ294" s="182">
        <v>84054.0</v>
      </c>
      <c r="AK294" s="182">
        <v>134431.0</v>
      </c>
      <c r="AL294" s="183">
        <v>8019.0</v>
      </c>
      <c r="AM294" s="42">
        <v>168695.0</v>
      </c>
      <c r="AN294" s="71">
        <v>168041.0</v>
      </c>
      <c r="AO294" s="42"/>
      <c r="AP294" s="71"/>
      <c r="AQ294" s="109">
        <f t="shared" si="21"/>
        <v>-11.76512674</v>
      </c>
      <c r="AR294" s="198">
        <v>341443.0</v>
      </c>
      <c r="AS294" s="182">
        <v>136091.0</v>
      </c>
      <c r="AT294" s="182">
        <v>202259.0</v>
      </c>
      <c r="AU294" s="132">
        <f t="shared" si="37"/>
        <v>-11.74255981</v>
      </c>
      <c r="AV294" s="128">
        <v>135112.0</v>
      </c>
      <c r="AW294" s="130">
        <v>187346.0</v>
      </c>
      <c r="AX294" s="132">
        <f t="shared" si="38"/>
        <v>-11.78769366</v>
      </c>
      <c r="AY294" s="42">
        <v>733438.0</v>
      </c>
      <c r="AZ294" s="44">
        <v>508784.0</v>
      </c>
      <c r="BA294" s="44">
        <v>126542.0</v>
      </c>
      <c r="BB294" s="44">
        <v>68366.0</v>
      </c>
      <c r="BC294" s="44">
        <v>4748.0</v>
      </c>
      <c r="BD294" s="44">
        <v>14132.0</v>
      </c>
      <c r="BE294" s="71">
        <v>10866.0</v>
      </c>
      <c r="BF294" s="42">
        <v>559769.0</v>
      </c>
      <c r="BG294" s="44">
        <v>405946.0</v>
      </c>
      <c r="BH294" s="44">
        <v>94448.0</v>
      </c>
      <c r="BI294" s="44">
        <v>40865.0</v>
      </c>
      <c r="BJ294" s="44">
        <v>3551.0</v>
      </c>
      <c r="BK294" s="44">
        <v>10096.0</v>
      </c>
      <c r="BL294" s="71">
        <v>4863.0</v>
      </c>
      <c r="BM294" s="186"/>
      <c r="BN294" s="186"/>
      <c r="BO294" s="44"/>
      <c r="BP294" s="58"/>
      <c r="BQ294" s="58"/>
      <c r="BR294" s="58"/>
      <c r="BS294" s="58"/>
      <c r="BT294" s="58"/>
      <c r="BU294" s="58"/>
      <c r="BV294" s="58"/>
      <c r="BW294" s="58"/>
      <c r="BX294" s="58"/>
      <c r="BY294" s="58"/>
      <c r="BZ294" s="58"/>
      <c r="CA294" s="58"/>
      <c r="CB294" s="58"/>
      <c r="CC294" s="58"/>
      <c r="CD294" s="56"/>
      <c r="CE294" s="56"/>
      <c r="CF294" s="58"/>
      <c r="CG294" s="56"/>
      <c r="CH294" s="58"/>
      <c r="CI294" s="58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</row>
    <row r="295" ht="15.0" customHeight="1">
      <c r="A295" s="139" t="s">
        <v>2200</v>
      </c>
      <c r="B295" s="140" t="s">
        <v>2201</v>
      </c>
      <c r="C295" s="72" t="s">
        <v>96</v>
      </c>
      <c r="D295" s="74" t="s">
        <v>2202</v>
      </c>
      <c r="E295" s="69" t="s">
        <v>2203</v>
      </c>
      <c r="F295" s="71" t="s">
        <v>2204</v>
      </c>
      <c r="G295" s="73">
        <v>1971.0</v>
      </c>
      <c r="H295" s="75" t="s">
        <v>78</v>
      </c>
      <c r="I295" s="73">
        <v>2012.0</v>
      </c>
      <c r="J295" s="87">
        <f t="shared" si="48"/>
        <v>0.3513675022</v>
      </c>
      <c r="K295" s="89">
        <f t="shared" si="49"/>
        <v>0.6486324978</v>
      </c>
      <c r="L295" s="42" t="str">
        <f t="shared" si="31"/>
        <v>R+</v>
      </c>
      <c r="M295" s="91">
        <f t="shared" si="32"/>
        <v>11.11218799</v>
      </c>
      <c r="N295" s="87">
        <f t="shared" si="6"/>
        <v>0.4139083272</v>
      </c>
      <c r="O295" s="89">
        <f t="shared" si="7"/>
        <v>0.5860916728</v>
      </c>
      <c r="P295" s="44" t="str">
        <f t="shared" si="33"/>
        <v>R+</v>
      </c>
      <c r="Q295" s="91">
        <f t="shared" si="34"/>
        <v>10.5736866</v>
      </c>
      <c r="R295" s="87">
        <f t="shared" si="8"/>
        <v>0.4203765491</v>
      </c>
      <c r="S295" s="89">
        <f t="shared" si="9"/>
        <v>0.5796234509</v>
      </c>
      <c r="T295" s="44" t="str">
        <f t="shared" si="35"/>
        <v>R+</v>
      </c>
      <c r="U295" s="91">
        <f t="shared" si="36"/>
        <v>11.65068938</v>
      </c>
      <c r="V295" s="87">
        <f t="shared" si="50"/>
        <v>0.3513675022</v>
      </c>
      <c r="W295" s="124">
        <f t="shared" si="51"/>
        <v>0.6486324978</v>
      </c>
      <c r="X295" s="87">
        <f t="shared" si="12"/>
        <v>0.4604544814</v>
      </c>
      <c r="Y295" s="124">
        <f t="shared" si="13"/>
        <v>0.5395455186</v>
      </c>
      <c r="Z295" s="87">
        <f t="shared" si="14"/>
        <v>0.6678199806</v>
      </c>
      <c r="AA295" s="89">
        <f t="shared" si="15"/>
        <v>0.1775469524</v>
      </c>
      <c r="AB295" s="89">
        <f t="shared" si="16"/>
        <v>0.06572792275</v>
      </c>
      <c r="AC295" s="89">
        <f t="shared" si="17"/>
        <v>0.01088455279</v>
      </c>
      <c r="AD295" s="89">
        <f t="shared" si="18"/>
        <v>0.06898121903</v>
      </c>
      <c r="AE295" s="89">
        <f t="shared" si="19"/>
        <v>0.009039372383</v>
      </c>
      <c r="AF295" s="87"/>
      <c r="AG295" s="124"/>
      <c r="AH295" s="21">
        <v>292.0</v>
      </c>
      <c r="AI295" s="128">
        <f t="shared" si="20"/>
        <v>187422</v>
      </c>
      <c r="AJ295" s="182">
        <v>65854.0</v>
      </c>
      <c r="AK295" s="182">
        <v>121568.0</v>
      </c>
      <c r="AL295" s="197">
        <v>0.0</v>
      </c>
      <c r="AM295" s="42">
        <v>137139.0</v>
      </c>
      <c r="AN295" s="71">
        <v>160695.0</v>
      </c>
      <c r="AO295" s="42"/>
      <c r="AP295" s="71"/>
      <c r="AQ295" s="109">
        <f t="shared" si="21"/>
        <v>-11.11218799</v>
      </c>
      <c r="AR295" s="198">
        <v>307829.0</v>
      </c>
      <c r="AS295" s="182">
        <v>126223.0</v>
      </c>
      <c r="AT295" s="182">
        <v>178731.0</v>
      </c>
      <c r="AU295" s="132">
        <f t="shared" si="37"/>
        <v>-10.5736866</v>
      </c>
      <c r="AV295" s="128">
        <v>123473.0</v>
      </c>
      <c r="AW295" s="130">
        <v>170247.0</v>
      </c>
      <c r="AX295" s="132">
        <f t="shared" si="38"/>
        <v>-11.65068938</v>
      </c>
      <c r="AY295" s="42">
        <v>733345.0</v>
      </c>
      <c r="AZ295" s="44">
        <v>463851.0</v>
      </c>
      <c r="BA295" s="44">
        <v>135514.0</v>
      </c>
      <c r="BB295" s="44">
        <v>61247.0</v>
      </c>
      <c r="BC295" s="44">
        <v>8353.0</v>
      </c>
      <c r="BD295" s="44">
        <v>52957.0</v>
      </c>
      <c r="BE295" s="71">
        <v>11423.0</v>
      </c>
      <c r="BF295" s="42">
        <v>546830.0</v>
      </c>
      <c r="BG295" s="44">
        <v>365184.0</v>
      </c>
      <c r="BH295" s="44">
        <v>97088.0</v>
      </c>
      <c r="BI295" s="44">
        <v>35942.0</v>
      </c>
      <c r="BJ295" s="44">
        <v>5952.0</v>
      </c>
      <c r="BK295" s="44">
        <v>37721.0</v>
      </c>
      <c r="BL295" s="71">
        <v>4943.0</v>
      </c>
      <c r="BM295" s="186"/>
      <c r="BN295" s="186"/>
      <c r="BO295" s="44"/>
      <c r="BP295" s="58"/>
      <c r="BQ295" s="58"/>
      <c r="BR295" s="58"/>
      <c r="BS295" s="58"/>
      <c r="BT295" s="58"/>
      <c r="BU295" s="58"/>
      <c r="BV295" s="58"/>
      <c r="BW295" s="58"/>
      <c r="BX295" s="58"/>
      <c r="BY295" s="58"/>
      <c r="BZ295" s="58"/>
      <c r="CA295" s="58"/>
      <c r="CB295" s="58"/>
      <c r="CC295" s="58"/>
      <c r="CD295" s="56"/>
      <c r="CE295" s="56"/>
      <c r="CF295" s="58"/>
      <c r="CG295" s="56"/>
      <c r="CH295" s="58"/>
      <c r="CI295" s="58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</row>
    <row r="296" ht="15.0" customHeight="1">
      <c r="A296" s="176" t="s">
        <v>2205</v>
      </c>
      <c r="B296" s="178" t="s">
        <v>2206</v>
      </c>
      <c r="C296" s="72" t="s">
        <v>266</v>
      </c>
      <c r="D296" s="74" t="s">
        <v>2207</v>
      </c>
      <c r="E296" s="69" t="s">
        <v>2208</v>
      </c>
      <c r="F296" s="71" t="s">
        <v>2209</v>
      </c>
      <c r="G296" s="73">
        <v>1948.0</v>
      </c>
      <c r="H296" s="75" t="s">
        <v>1880</v>
      </c>
      <c r="I296" s="73">
        <v>2012.0</v>
      </c>
      <c r="J296" s="78">
        <f t="shared" si="48"/>
        <v>0</v>
      </c>
      <c r="K296" s="89">
        <f t="shared" si="49"/>
        <v>0.9390330976</v>
      </c>
      <c r="L296" s="42" t="str">
        <f t="shared" si="31"/>
        <v>R+</v>
      </c>
      <c r="M296" s="91">
        <f t="shared" si="32"/>
        <v>8.487995421</v>
      </c>
      <c r="N296" s="87">
        <f t="shared" si="6"/>
        <v>0.4324380371</v>
      </c>
      <c r="O296" s="89">
        <f t="shared" si="7"/>
        <v>0.5675619629</v>
      </c>
      <c r="P296" s="44" t="str">
        <f t="shared" si="33"/>
        <v>R+</v>
      </c>
      <c r="Q296" s="91">
        <f t="shared" si="34"/>
        <v>8.720715603</v>
      </c>
      <c r="R296" s="87">
        <f t="shared" si="8"/>
        <v>0.4543306905</v>
      </c>
      <c r="S296" s="89">
        <f t="shared" si="9"/>
        <v>0.5456693095</v>
      </c>
      <c r="T296" s="44" t="str">
        <f t="shared" si="35"/>
        <v>R+</v>
      </c>
      <c r="U296" s="91">
        <f t="shared" si="36"/>
        <v>8.255275239</v>
      </c>
      <c r="V296" s="78">
        <f t="shared" si="50"/>
        <v>0</v>
      </c>
      <c r="W296" s="80">
        <f t="shared" si="51"/>
        <v>1</v>
      </c>
      <c r="X296" s="87">
        <f t="shared" si="12"/>
        <v>0.4685362255</v>
      </c>
      <c r="Y296" s="124">
        <f t="shared" si="13"/>
        <v>0.5314637745</v>
      </c>
      <c r="Z296" s="87">
        <f t="shared" si="14"/>
        <v>0.7655313284</v>
      </c>
      <c r="AA296" s="89">
        <f t="shared" si="15"/>
        <v>0.1166872404</v>
      </c>
      <c r="AB296" s="89">
        <f t="shared" si="16"/>
        <v>0.06634708176</v>
      </c>
      <c r="AC296" s="89">
        <f t="shared" si="17"/>
        <v>0.03712314537</v>
      </c>
      <c r="AD296" s="89">
        <f t="shared" si="18"/>
        <v>0.002793600183</v>
      </c>
      <c r="AE296" s="89">
        <f t="shared" si="19"/>
        <v>0.01151760393</v>
      </c>
      <c r="AF296" s="87"/>
      <c r="AG296" s="124"/>
      <c r="AH296" s="21">
        <v>293.0</v>
      </c>
      <c r="AI296" s="128">
        <f t="shared" si="20"/>
        <v>173668</v>
      </c>
      <c r="AJ296" s="182">
        <v>0.0</v>
      </c>
      <c r="AK296" s="182">
        <v>163080.0</v>
      </c>
      <c r="AL296" s="183">
        <v>10588.0</v>
      </c>
      <c r="AM296" s="42">
        <v>171503.0</v>
      </c>
      <c r="AN296" s="71">
        <v>194537.0</v>
      </c>
      <c r="AO296" s="42"/>
      <c r="AP296" s="71"/>
      <c r="AQ296" s="109">
        <f t="shared" si="21"/>
        <v>-8.487995421</v>
      </c>
      <c r="AR296" s="198">
        <v>384790.0</v>
      </c>
      <c r="AS296" s="182">
        <v>164739.0</v>
      </c>
      <c r="AT296" s="182">
        <v>216215.0</v>
      </c>
      <c r="AU296" s="132">
        <f t="shared" si="37"/>
        <v>-8.720715603</v>
      </c>
      <c r="AV296" s="128">
        <v>157700.0</v>
      </c>
      <c r="AW296" s="130">
        <v>189404.0</v>
      </c>
      <c r="AX296" s="132">
        <f t="shared" si="38"/>
        <v>-8.255275239</v>
      </c>
      <c r="AY296" s="42">
        <v>734749.0</v>
      </c>
      <c r="AZ296" s="44">
        <v>545705.0</v>
      </c>
      <c r="BA296" s="44">
        <v>89564.0</v>
      </c>
      <c r="BB296" s="44">
        <v>55952.0</v>
      </c>
      <c r="BC296" s="44">
        <v>27979.0</v>
      </c>
      <c r="BD296" s="44">
        <v>1998.0</v>
      </c>
      <c r="BE296" s="71">
        <v>13551.0</v>
      </c>
      <c r="BF296" s="42">
        <v>541953.0</v>
      </c>
      <c r="BG296" s="44">
        <v>414882.0</v>
      </c>
      <c r="BH296" s="44">
        <v>63239.0</v>
      </c>
      <c r="BI296" s="44">
        <v>35957.0</v>
      </c>
      <c r="BJ296" s="44">
        <v>20119.0</v>
      </c>
      <c r="BK296" s="44">
        <v>1514.0</v>
      </c>
      <c r="BL296" s="71">
        <v>6242.0</v>
      </c>
      <c r="BM296" s="186"/>
      <c r="BN296" s="186"/>
      <c r="BO296" s="44"/>
      <c r="BP296" s="58"/>
      <c r="BQ296" s="58"/>
      <c r="BR296" s="58"/>
      <c r="BS296" s="58"/>
      <c r="BT296" s="58"/>
      <c r="BU296" s="58"/>
      <c r="BV296" s="58"/>
      <c r="BW296" s="58"/>
      <c r="BX296" s="58"/>
      <c r="BY296" s="58"/>
      <c r="BZ296" s="58"/>
      <c r="CA296" s="58"/>
      <c r="CB296" s="58"/>
      <c r="CC296" s="58"/>
      <c r="CD296" s="56"/>
      <c r="CE296" s="56"/>
      <c r="CF296" s="58"/>
      <c r="CG296" s="56"/>
      <c r="CH296" s="58"/>
      <c r="CI296" s="58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</row>
    <row r="297" ht="15.0" customHeight="1">
      <c r="A297" s="139" t="s">
        <v>2210</v>
      </c>
      <c r="B297" s="140" t="s">
        <v>2211</v>
      </c>
      <c r="C297" s="72" t="s">
        <v>795</v>
      </c>
      <c r="D297" s="74" t="s">
        <v>2212</v>
      </c>
      <c r="E297" s="69" t="s">
        <v>2213</v>
      </c>
      <c r="F297" s="71" t="s">
        <v>2214</v>
      </c>
      <c r="G297" s="73">
        <v>1975.0</v>
      </c>
      <c r="H297" s="75" t="s">
        <v>110</v>
      </c>
      <c r="I297" s="73">
        <v>2004.0</v>
      </c>
      <c r="J297" s="87">
        <f t="shared" si="48"/>
        <v>0.3898243112</v>
      </c>
      <c r="K297" s="89">
        <f t="shared" si="49"/>
        <v>0.6101756888</v>
      </c>
      <c r="L297" s="42" t="str">
        <f t="shared" si="31"/>
        <v>R+</v>
      </c>
      <c r="M297" s="91">
        <f t="shared" si="32"/>
        <v>10.93918752</v>
      </c>
      <c r="N297" s="87">
        <f t="shared" si="6"/>
        <v>0.4135103556</v>
      </c>
      <c r="O297" s="89">
        <f t="shared" si="7"/>
        <v>0.5864896444</v>
      </c>
      <c r="P297" s="44" t="str">
        <f t="shared" si="33"/>
        <v>R+</v>
      </c>
      <c r="Q297" s="91">
        <f t="shared" si="34"/>
        <v>10.61348375</v>
      </c>
      <c r="R297" s="87">
        <f t="shared" si="8"/>
        <v>0.4242345301</v>
      </c>
      <c r="S297" s="89">
        <f t="shared" si="9"/>
        <v>0.5757654699</v>
      </c>
      <c r="T297" s="44" t="str">
        <f t="shared" si="35"/>
        <v>R+</v>
      </c>
      <c r="U297" s="91">
        <f t="shared" si="36"/>
        <v>11.26489128</v>
      </c>
      <c r="V297" s="87">
        <f t="shared" si="50"/>
        <v>0.3898243112</v>
      </c>
      <c r="W297" s="124">
        <f t="shared" si="51"/>
        <v>0.6101756888</v>
      </c>
      <c r="X297" s="87">
        <f t="shared" si="12"/>
        <v>0.4301132749</v>
      </c>
      <c r="Y297" s="124">
        <f t="shared" si="13"/>
        <v>0.5698867251</v>
      </c>
      <c r="Z297" s="87">
        <f t="shared" si="14"/>
        <v>0.824052537</v>
      </c>
      <c r="AA297" s="89">
        <f t="shared" si="15"/>
        <v>0.1072748017</v>
      </c>
      <c r="AB297" s="89">
        <f t="shared" si="16"/>
        <v>0.04482186408</v>
      </c>
      <c r="AC297" s="89">
        <f t="shared" si="17"/>
        <v>0.01218550894</v>
      </c>
      <c r="AD297" s="89">
        <f t="shared" si="18"/>
        <v>0.0028338803</v>
      </c>
      <c r="AE297" s="89">
        <f t="shared" si="19"/>
        <v>0.008831407929</v>
      </c>
      <c r="AF297" s="87"/>
      <c r="AG297" s="124"/>
      <c r="AH297" s="21">
        <v>294.0</v>
      </c>
      <c r="AI297" s="128">
        <f t="shared" si="20"/>
        <v>218796</v>
      </c>
      <c r="AJ297" s="182">
        <v>85292.0</v>
      </c>
      <c r="AK297" s="182">
        <v>133504.0</v>
      </c>
      <c r="AL297" s="197">
        <v>0.0</v>
      </c>
      <c r="AM297" s="42">
        <v>144023.0</v>
      </c>
      <c r="AN297" s="71">
        <v>190826.0</v>
      </c>
      <c r="AO297" s="42"/>
      <c r="AP297" s="71"/>
      <c r="AQ297" s="109">
        <f t="shared" si="21"/>
        <v>-10.93918752</v>
      </c>
      <c r="AR297" s="198">
        <v>340976.0</v>
      </c>
      <c r="AS297" s="182">
        <v>139439.0</v>
      </c>
      <c r="AT297" s="182">
        <v>197769.0</v>
      </c>
      <c r="AU297" s="132">
        <f t="shared" si="37"/>
        <v>-10.61348375</v>
      </c>
      <c r="AV297" s="128">
        <v>140050.0</v>
      </c>
      <c r="AW297" s="130">
        <v>190074.0</v>
      </c>
      <c r="AX297" s="132">
        <f t="shared" si="38"/>
        <v>-11.26489128</v>
      </c>
      <c r="AY297" s="42">
        <v>734172.0</v>
      </c>
      <c r="AZ297" s="44">
        <v>585166.0</v>
      </c>
      <c r="BA297" s="44">
        <v>83814.0</v>
      </c>
      <c r="BB297" s="44">
        <v>41276.0</v>
      </c>
      <c r="BC297" s="44">
        <v>10157.0</v>
      </c>
      <c r="BD297" s="44">
        <v>2021.0</v>
      </c>
      <c r="BE297" s="71">
        <v>11738.0</v>
      </c>
      <c r="BF297" s="42">
        <v>567067.0</v>
      </c>
      <c r="BG297" s="44">
        <v>467293.0</v>
      </c>
      <c r="BH297" s="44">
        <v>60832.0</v>
      </c>
      <c r="BI297" s="44">
        <v>25417.0</v>
      </c>
      <c r="BJ297" s="44">
        <v>6910.0</v>
      </c>
      <c r="BK297" s="44">
        <v>1607.0</v>
      </c>
      <c r="BL297" s="71">
        <v>5008.0</v>
      </c>
      <c r="BM297" s="186"/>
      <c r="BN297" s="186"/>
      <c r="BO297" s="44"/>
      <c r="BP297" s="58"/>
      <c r="BQ297" s="58"/>
      <c r="BR297" s="58"/>
      <c r="BS297" s="58"/>
      <c r="BT297" s="58"/>
      <c r="BU297" s="58"/>
      <c r="BV297" s="58"/>
      <c r="BW297" s="58"/>
      <c r="BX297" s="58"/>
      <c r="BY297" s="58"/>
      <c r="BZ297" s="58"/>
      <c r="CA297" s="58"/>
      <c r="CB297" s="58"/>
      <c r="CC297" s="58"/>
      <c r="CD297" s="56"/>
      <c r="CE297" s="56"/>
      <c r="CF297" s="58"/>
      <c r="CG297" s="56"/>
      <c r="CH297" s="58"/>
      <c r="CI297" s="58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</row>
    <row r="298" ht="15.0" customHeight="1">
      <c r="A298" s="176" t="s">
        <v>2215</v>
      </c>
      <c r="B298" s="178" t="s">
        <v>2216</v>
      </c>
      <c r="C298" s="72" t="s">
        <v>64</v>
      </c>
      <c r="D298" s="74" t="s">
        <v>2217</v>
      </c>
      <c r="E298" s="69" t="s">
        <v>2218</v>
      </c>
      <c r="F298" s="71" t="s">
        <v>2219</v>
      </c>
      <c r="G298" s="73">
        <v>1959.0</v>
      </c>
      <c r="H298" s="75" t="s">
        <v>78</v>
      </c>
      <c r="I298" s="73">
        <v>2012.0</v>
      </c>
      <c r="J298" s="87">
        <f t="shared" si="48"/>
        <v>0.3710134595</v>
      </c>
      <c r="K298" s="89">
        <f t="shared" si="49"/>
        <v>0.6289865405</v>
      </c>
      <c r="L298" s="42" t="str">
        <f t="shared" si="31"/>
        <v>R+</v>
      </c>
      <c r="M298" s="91">
        <f t="shared" si="32"/>
        <v>13.17670069</v>
      </c>
      <c r="N298" s="87">
        <f t="shared" si="6"/>
        <v>0.382938676</v>
      </c>
      <c r="O298" s="89">
        <f t="shared" si="7"/>
        <v>0.617061324</v>
      </c>
      <c r="P298" s="44" t="str">
        <f t="shared" si="33"/>
        <v>R+</v>
      </c>
      <c r="Q298" s="91">
        <f t="shared" si="34"/>
        <v>13.67065172</v>
      </c>
      <c r="R298" s="87">
        <f t="shared" si="8"/>
        <v>0.4100559463</v>
      </c>
      <c r="S298" s="89">
        <f t="shared" si="9"/>
        <v>0.5899440537</v>
      </c>
      <c r="T298" s="44" t="str">
        <f t="shared" si="35"/>
        <v>R+</v>
      </c>
      <c r="U298" s="91">
        <f t="shared" si="36"/>
        <v>12.68274966</v>
      </c>
      <c r="V298" s="87">
        <f t="shared" si="50"/>
        <v>0.3710134595</v>
      </c>
      <c r="W298" s="124">
        <f t="shared" si="51"/>
        <v>0.6289865405</v>
      </c>
      <c r="X298" s="87">
        <f t="shared" si="12"/>
        <v>0.4257571826</v>
      </c>
      <c r="Y298" s="124">
        <f t="shared" si="13"/>
        <v>0.5742428174</v>
      </c>
      <c r="Z298" s="87">
        <f t="shared" si="14"/>
        <v>0.8976703129</v>
      </c>
      <c r="AA298" s="89">
        <f t="shared" si="15"/>
        <v>0.02972205158</v>
      </c>
      <c r="AB298" s="89">
        <f t="shared" si="16"/>
        <v>0.04178948328</v>
      </c>
      <c r="AC298" s="89">
        <f t="shared" si="17"/>
        <v>0.009295346648</v>
      </c>
      <c r="AD298" s="89">
        <f t="shared" si="18"/>
        <v>0.01220336883</v>
      </c>
      <c r="AE298" s="89">
        <f t="shared" si="19"/>
        <v>0.009319436773</v>
      </c>
      <c r="AF298" s="87"/>
      <c r="AG298" s="124"/>
      <c r="AH298" s="21">
        <v>295.0</v>
      </c>
      <c r="AI298" s="128">
        <f t="shared" si="20"/>
        <v>230024</v>
      </c>
      <c r="AJ298" s="182">
        <v>85342.0</v>
      </c>
      <c r="AK298" s="182">
        <v>144682.0</v>
      </c>
      <c r="AL298" s="197">
        <v>0.0</v>
      </c>
      <c r="AM298" s="42">
        <v>141107.0</v>
      </c>
      <c r="AN298" s="71">
        <v>190319.0</v>
      </c>
      <c r="AO298" s="42"/>
      <c r="AP298" s="71"/>
      <c r="AQ298" s="109">
        <f t="shared" si="21"/>
        <v>-13.17670069</v>
      </c>
      <c r="AR298" s="198">
        <v>337550.0</v>
      </c>
      <c r="AS298" s="182">
        <v>127563.0</v>
      </c>
      <c r="AT298" s="182">
        <v>205553.0</v>
      </c>
      <c r="AU298" s="132">
        <f t="shared" si="37"/>
        <v>-13.67065172</v>
      </c>
      <c r="AV298" s="128">
        <v>136841.0</v>
      </c>
      <c r="AW298" s="130">
        <v>196872.0</v>
      </c>
      <c r="AX298" s="132">
        <f t="shared" si="38"/>
        <v>-12.68274966</v>
      </c>
      <c r="AY298" s="42">
        <v>732689.0</v>
      </c>
      <c r="AZ298" s="44">
        <v>642275.0</v>
      </c>
      <c r="BA298" s="44">
        <v>22370.0</v>
      </c>
      <c r="BB298" s="44">
        <v>39755.0</v>
      </c>
      <c r="BC298" s="44">
        <v>7927.0</v>
      </c>
      <c r="BD298" s="44">
        <v>10035.0</v>
      </c>
      <c r="BE298" s="71">
        <v>10327.0</v>
      </c>
      <c r="BF298" s="42">
        <v>581151.0</v>
      </c>
      <c r="BG298" s="44">
        <v>521682.0</v>
      </c>
      <c r="BH298" s="44">
        <v>17273.0</v>
      </c>
      <c r="BI298" s="44">
        <v>24286.0</v>
      </c>
      <c r="BJ298" s="44">
        <v>5402.0</v>
      </c>
      <c r="BK298" s="44">
        <v>7092.0</v>
      </c>
      <c r="BL298" s="71">
        <v>5416.0</v>
      </c>
      <c r="BM298" s="186"/>
      <c r="BN298" s="186"/>
      <c r="BO298" s="44"/>
      <c r="BP298" s="58"/>
      <c r="BQ298" s="58"/>
      <c r="BR298" s="58"/>
      <c r="BS298" s="58"/>
      <c r="BT298" s="58"/>
      <c r="BU298" s="58"/>
      <c r="BV298" s="58"/>
      <c r="BW298" s="58"/>
      <c r="BX298" s="58"/>
      <c r="BY298" s="58"/>
      <c r="BZ298" s="58"/>
      <c r="CA298" s="58"/>
      <c r="CB298" s="58"/>
      <c r="CC298" s="58"/>
      <c r="CD298" s="56"/>
      <c r="CE298" s="56"/>
      <c r="CF298" s="58"/>
      <c r="CG298" s="56"/>
      <c r="CH298" s="58"/>
      <c r="CI298" s="58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</row>
    <row r="299" ht="15.0" customHeight="1">
      <c r="A299" s="139" t="s">
        <v>2220</v>
      </c>
      <c r="B299" s="140" t="s">
        <v>2221</v>
      </c>
      <c r="C299" s="65" t="s">
        <v>2222</v>
      </c>
      <c r="D299" s="67" t="s">
        <v>2223</v>
      </c>
      <c r="E299" s="69" t="s">
        <v>2224</v>
      </c>
      <c r="F299" s="71" t="s">
        <v>2225</v>
      </c>
      <c r="G299" s="73">
        <v>1946.0</v>
      </c>
      <c r="H299" s="75" t="s">
        <v>103</v>
      </c>
      <c r="I299" s="73" t="s">
        <v>675</v>
      </c>
      <c r="J299" s="87">
        <f t="shared" si="48"/>
        <v>0.753463374</v>
      </c>
      <c r="K299" s="89">
        <f t="shared" si="49"/>
        <v>0.246536626</v>
      </c>
      <c r="L299" s="42" t="str">
        <f t="shared" si="31"/>
        <v>D+</v>
      </c>
      <c r="M299" s="180">
        <f t="shared" si="32"/>
        <v>25.9675294</v>
      </c>
      <c r="N299" s="87">
        <f t="shared" si="6"/>
        <v>0.790689867</v>
      </c>
      <c r="O299" s="89">
        <f t="shared" si="7"/>
        <v>0.209310133</v>
      </c>
      <c r="P299" s="44" t="str">
        <f t="shared" si="33"/>
        <v>D+</v>
      </c>
      <c r="Q299" s="180">
        <f t="shared" si="34"/>
        <v>27.10446739</v>
      </c>
      <c r="R299" s="87">
        <f t="shared" si="8"/>
        <v>0.785189357</v>
      </c>
      <c r="S299" s="89">
        <f t="shared" si="9"/>
        <v>0.214810643</v>
      </c>
      <c r="T299" s="44" t="str">
        <f t="shared" si="35"/>
        <v>D+</v>
      </c>
      <c r="U299" s="180">
        <f t="shared" si="36"/>
        <v>24.83059141</v>
      </c>
      <c r="V299" s="87">
        <f t="shared" si="50"/>
        <v>0.753463374</v>
      </c>
      <c r="W299" s="124">
        <f t="shared" si="51"/>
        <v>0.246536626</v>
      </c>
      <c r="X299" s="87">
        <f t="shared" si="12"/>
        <v>0.7963481158</v>
      </c>
      <c r="Y299" s="124">
        <f t="shared" si="13"/>
        <v>0.2036518842</v>
      </c>
      <c r="Z299" s="87">
        <f t="shared" si="14"/>
        <v>0.3295919918</v>
      </c>
      <c r="AA299" s="89">
        <f t="shared" si="15"/>
        <v>0.4900602117</v>
      </c>
      <c r="AB299" s="89">
        <f t="shared" si="16"/>
        <v>0.1205241662</v>
      </c>
      <c r="AC299" s="89">
        <f t="shared" si="17"/>
        <v>0.04076237691</v>
      </c>
      <c r="AD299" s="89">
        <f t="shared" si="18"/>
        <v>0.004012895454</v>
      </c>
      <c r="AE299" s="89">
        <f t="shared" si="19"/>
        <v>0.01504835795</v>
      </c>
      <c r="AF299" s="87"/>
      <c r="AG299" s="124"/>
      <c r="AH299" s="21">
        <v>296.0</v>
      </c>
      <c r="AI299" s="128">
        <f t="shared" si="20"/>
        <v>172664</v>
      </c>
      <c r="AJ299" s="182">
        <v>130096.0</v>
      </c>
      <c r="AK299" s="182">
        <v>42568.0</v>
      </c>
      <c r="AL299" s="197">
        <v>0.0</v>
      </c>
      <c r="AM299" s="42">
        <v>247591.0</v>
      </c>
      <c r="AN299" s="71">
        <v>63317.0</v>
      </c>
      <c r="AO299" s="42"/>
      <c r="AP299" s="71"/>
      <c r="AQ299" s="109">
        <f t="shared" si="21"/>
        <v>25.9675294</v>
      </c>
      <c r="AR299" s="198">
        <v>317870.0</v>
      </c>
      <c r="AS299" s="182">
        <v>249654.0</v>
      </c>
      <c r="AT299" s="182">
        <v>66088.0</v>
      </c>
      <c r="AU299" s="132">
        <f t="shared" si="37"/>
        <v>27.10446739</v>
      </c>
      <c r="AV299" s="128">
        <v>228644.0</v>
      </c>
      <c r="AW299" s="130">
        <v>62552.0</v>
      </c>
      <c r="AX299" s="132">
        <f t="shared" si="38"/>
        <v>24.83059141</v>
      </c>
      <c r="AY299" s="42">
        <v>735630.0</v>
      </c>
      <c r="AZ299" s="44">
        <v>213987.0</v>
      </c>
      <c r="BA299" s="44">
        <v>368132.0</v>
      </c>
      <c r="BB299" s="44">
        <v>104797.0</v>
      </c>
      <c r="BC299" s="44">
        <v>29996.0</v>
      </c>
      <c r="BD299" s="44">
        <v>2826.0</v>
      </c>
      <c r="BE299" s="71">
        <v>15892.0</v>
      </c>
      <c r="BF299" s="42">
        <v>546239.0</v>
      </c>
      <c r="BG299" s="44">
        <v>180036.0</v>
      </c>
      <c r="BH299" s="44">
        <v>267690.0</v>
      </c>
      <c r="BI299" s="44">
        <v>65835.0</v>
      </c>
      <c r="BJ299" s="44">
        <v>22266.0</v>
      </c>
      <c r="BK299" s="44">
        <v>2192.0</v>
      </c>
      <c r="BL299" s="71">
        <v>8220.0</v>
      </c>
      <c r="BM299" s="186"/>
      <c r="BN299" s="186"/>
      <c r="BO299" s="44"/>
      <c r="BP299" s="58"/>
      <c r="BQ299" s="58"/>
      <c r="BR299" s="58"/>
      <c r="BS299" s="58"/>
      <c r="BT299" s="58"/>
      <c r="BU299" s="58"/>
      <c r="BV299" s="58"/>
      <c r="BW299" s="58"/>
      <c r="BX299" s="58"/>
      <c r="BY299" s="58"/>
      <c r="BZ299" s="58"/>
      <c r="CA299" s="58"/>
      <c r="CB299" s="58"/>
      <c r="CC299" s="58"/>
      <c r="CD299" s="56"/>
      <c r="CE299" s="56"/>
      <c r="CF299" s="58"/>
      <c r="CG299" s="56"/>
      <c r="CH299" s="58"/>
      <c r="CI299" s="58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</row>
    <row r="300" ht="15.0" customHeight="1">
      <c r="A300" s="176" t="s">
        <v>2226</v>
      </c>
      <c r="B300" s="178" t="s">
        <v>2227</v>
      </c>
      <c r="C300" s="72" t="s">
        <v>2228</v>
      </c>
      <c r="D300" s="74" t="s">
        <v>2229</v>
      </c>
      <c r="E300" s="69" t="s">
        <v>2230</v>
      </c>
      <c r="F300" s="71" t="s">
        <v>2231</v>
      </c>
      <c r="G300" s="73">
        <v>1968.0</v>
      </c>
      <c r="H300" s="75" t="s">
        <v>129</v>
      </c>
      <c r="I300" s="73">
        <v>2012.0</v>
      </c>
      <c r="J300" s="87">
        <f t="shared" si="48"/>
        <v>0.426922805</v>
      </c>
      <c r="K300" s="89">
        <f t="shared" si="49"/>
        <v>0.573077195</v>
      </c>
      <c r="L300" s="42" t="str">
        <f t="shared" si="31"/>
        <v>R+</v>
      </c>
      <c r="M300" s="91">
        <f t="shared" si="32"/>
        <v>8.143518467</v>
      </c>
      <c r="N300" s="87">
        <f t="shared" si="6"/>
        <v>0.4397815739</v>
      </c>
      <c r="O300" s="89">
        <f t="shared" si="7"/>
        <v>0.5602184261</v>
      </c>
      <c r="P300" s="44" t="str">
        <f t="shared" si="33"/>
        <v>R+</v>
      </c>
      <c r="Q300" s="91">
        <f t="shared" si="34"/>
        <v>7.986361925</v>
      </c>
      <c r="R300" s="87">
        <f t="shared" si="8"/>
        <v>0.4538766928</v>
      </c>
      <c r="S300" s="89">
        <f t="shared" si="9"/>
        <v>0.5461233072</v>
      </c>
      <c r="T300" s="44" t="str">
        <f t="shared" si="35"/>
        <v>R+</v>
      </c>
      <c r="U300" s="91">
        <f t="shared" si="36"/>
        <v>8.300675009</v>
      </c>
      <c r="V300" s="87">
        <f t="shared" si="50"/>
        <v>0.426922805</v>
      </c>
      <c r="W300" s="124">
        <f t="shared" si="51"/>
        <v>0.573077195</v>
      </c>
      <c r="X300" s="87">
        <f t="shared" si="12"/>
        <v>0.432030976</v>
      </c>
      <c r="Y300" s="124">
        <f t="shared" si="13"/>
        <v>0.567969024</v>
      </c>
      <c r="Z300" s="87">
        <f t="shared" si="14"/>
        <v>0.7314409796</v>
      </c>
      <c r="AA300" s="89">
        <f t="shared" si="15"/>
        <v>0.1667579111</v>
      </c>
      <c r="AB300" s="89">
        <f t="shared" si="16"/>
        <v>0.06537523571</v>
      </c>
      <c r="AC300" s="89">
        <f t="shared" si="17"/>
        <v>0.02337331497</v>
      </c>
      <c r="AD300" s="89">
        <f t="shared" si="18"/>
        <v>0.00301383044</v>
      </c>
      <c r="AE300" s="89">
        <f t="shared" si="19"/>
        <v>0.01003872818</v>
      </c>
      <c r="AF300" s="87"/>
      <c r="AG300" s="124"/>
      <c r="AH300" s="21">
        <v>297.0</v>
      </c>
      <c r="AI300" s="128">
        <f t="shared" si="20"/>
        <v>268709</v>
      </c>
      <c r="AJ300" s="182">
        <v>114718.0</v>
      </c>
      <c r="AK300" s="182">
        <v>153991.0</v>
      </c>
      <c r="AL300" s="197">
        <v>0.0</v>
      </c>
      <c r="AM300" s="42">
        <v>160115.0</v>
      </c>
      <c r="AN300" s="71">
        <v>210495.0</v>
      </c>
      <c r="AO300" s="42"/>
      <c r="AP300" s="71"/>
      <c r="AQ300" s="109">
        <f t="shared" si="21"/>
        <v>-8.143518467</v>
      </c>
      <c r="AR300" s="198">
        <v>390759.0</v>
      </c>
      <c r="AS300" s="182">
        <v>170093.0</v>
      </c>
      <c r="AT300" s="182">
        <v>216674.0</v>
      </c>
      <c r="AU300" s="132">
        <f t="shared" si="37"/>
        <v>-7.986361925</v>
      </c>
      <c r="AV300" s="128">
        <v>164056.0</v>
      </c>
      <c r="AW300" s="130">
        <v>197399.0</v>
      </c>
      <c r="AX300" s="132">
        <f t="shared" si="38"/>
        <v>-8.300675009</v>
      </c>
      <c r="AY300" s="42">
        <v>736154.0</v>
      </c>
      <c r="AZ300" s="44">
        <v>519860.0</v>
      </c>
      <c r="BA300" s="44">
        <v>125562.0</v>
      </c>
      <c r="BB300" s="44">
        <v>58600.0</v>
      </c>
      <c r="BC300" s="44">
        <v>17498.0</v>
      </c>
      <c r="BD300" s="44">
        <v>2168.0</v>
      </c>
      <c r="BE300" s="71">
        <v>12466.0</v>
      </c>
      <c r="BF300" s="42">
        <v>542499.0</v>
      </c>
      <c r="BG300" s="44">
        <v>396806.0</v>
      </c>
      <c r="BH300" s="44">
        <v>90466.0</v>
      </c>
      <c r="BI300" s="44">
        <v>35466.0</v>
      </c>
      <c r="BJ300" s="44">
        <v>12680.0</v>
      </c>
      <c r="BK300" s="44">
        <v>1635.0</v>
      </c>
      <c r="BL300" s="71">
        <v>5446.0</v>
      </c>
      <c r="BM300" s="186"/>
      <c r="BN300" s="186"/>
      <c r="BO300" s="44"/>
      <c r="BP300" s="58"/>
      <c r="BQ300" s="58"/>
      <c r="BR300" s="58"/>
      <c r="BS300" s="58"/>
      <c r="BT300" s="58"/>
      <c r="BU300" s="58"/>
      <c r="BV300" s="58"/>
      <c r="BW300" s="58"/>
      <c r="BX300" s="58"/>
      <c r="BY300" s="58"/>
      <c r="BZ300" s="58"/>
      <c r="CA300" s="58"/>
      <c r="CB300" s="58"/>
      <c r="CC300" s="58"/>
      <c r="CD300" s="56"/>
      <c r="CE300" s="56"/>
      <c r="CF300" s="58"/>
      <c r="CG300" s="56"/>
      <c r="CH300" s="58"/>
      <c r="CI300" s="58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</row>
    <row r="301" ht="15.0" customHeight="1">
      <c r="A301" s="139" t="s">
        <v>2232</v>
      </c>
      <c r="B301" s="140" t="s">
        <v>2233</v>
      </c>
      <c r="C301" s="72" t="s">
        <v>828</v>
      </c>
      <c r="D301" s="74" t="s">
        <v>2234</v>
      </c>
      <c r="E301" s="69" t="s">
        <v>2235</v>
      </c>
      <c r="F301" s="71" t="s">
        <v>2236</v>
      </c>
      <c r="G301" s="73">
        <v>1961.0</v>
      </c>
      <c r="H301" s="75" t="s">
        <v>734</v>
      </c>
      <c r="I301" s="73">
        <v>2012.0</v>
      </c>
      <c r="J301" s="87">
        <f t="shared" si="48"/>
        <v>0.3847589174</v>
      </c>
      <c r="K301" s="89">
        <f t="shared" si="49"/>
        <v>0.5553544859</v>
      </c>
      <c r="L301" s="42" t="str">
        <f t="shared" si="31"/>
        <v>R+</v>
      </c>
      <c r="M301" s="91">
        <f t="shared" si="32"/>
        <v>10.08970752</v>
      </c>
      <c r="N301" s="87">
        <f t="shared" si="6"/>
        <v>0.3988210486</v>
      </c>
      <c r="O301" s="89">
        <f t="shared" si="7"/>
        <v>0.6011789514</v>
      </c>
      <c r="P301" s="44" t="str">
        <f t="shared" si="33"/>
        <v>R+</v>
      </c>
      <c r="Q301" s="91">
        <f t="shared" si="34"/>
        <v>12.08241446</v>
      </c>
      <c r="R301" s="87">
        <f t="shared" si="8"/>
        <v>0.4559134372</v>
      </c>
      <c r="S301" s="89">
        <f t="shared" si="9"/>
        <v>0.5440865628</v>
      </c>
      <c r="T301" s="44" t="str">
        <f t="shared" si="35"/>
        <v>R+</v>
      </c>
      <c r="U301" s="91">
        <f t="shared" si="36"/>
        <v>8.097000572</v>
      </c>
      <c r="V301" s="87">
        <f t="shared" si="50"/>
        <v>0.4092686224</v>
      </c>
      <c r="W301" s="124">
        <f t="shared" si="51"/>
        <v>0.5907313776</v>
      </c>
      <c r="X301" s="87">
        <f t="shared" si="12"/>
        <v>0.4319296958</v>
      </c>
      <c r="Y301" s="124">
        <f t="shared" si="13"/>
        <v>0.5680703042</v>
      </c>
      <c r="Z301" s="87">
        <f t="shared" si="14"/>
        <v>0.9100206612</v>
      </c>
      <c r="AA301" s="89">
        <f t="shared" si="15"/>
        <v>0.009865702479</v>
      </c>
      <c r="AB301" s="89">
        <f t="shared" si="16"/>
        <v>0.01542699725</v>
      </c>
      <c r="AC301" s="89">
        <f t="shared" si="17"/>
        <v>0.01106137129</v>
      </c>
      <c r="AD301" s="89">
        <f t="shared" si="18"/>
        <v>0.04359121518</v>
      </c>
      <c r="AE301" s="89">
        <f t="shared" si="19"/>
        <v>0.01003405265</v>
      </c>
      <c r="AF301" s="87"/>
      <c r="AG301" s="124"/>
      <c r="AH301" s="21">
        <v>298.0</v>
      </c>
      <c r="AI301" s="128">
        <f t="shared" si="20"/>
        <v>248670</v>
      </c>
      <c r="AJ301" s="182">
        <v>95678.0</v>
      </c>
      <c r="AK301" s="182">
        <v>138100.0</v>
      </c>
      <c r="AL301" s="183">
        <v>14892.0</v>
      </c>
      <c r="AM301" s="42">
        <v>131869.0</v>
      </c>
      <c r="AN301" s="71">
        <v>173433.0</v>
      </c>
      <c r="AO301" s="42"/>
      <c r="AP301" s="71"/>
      <c r="AQ301" s="109">
        <f t="shared" si="21"/>
        <v>-10.08970752</v>
      </c>
      <c r="AR301" s="184">
        <v>320767.0</v>
      </c>
      <c r="AS301" s="185">
        <v>124827.0</v>
      </c>
      <c r="AT301" s="185">
        <v>188163.0</v>
      </c>
      <c r="AU301" s="132">
        <f t="shared" si="37"/>
        <v>-12.08241446</v>
      </c>
      <c r="AV301" s="42">
        <v>141278.0</v>
      </c>
      <c r="AW301" s="44">
        <v>168601.0</v>
      </c>
      <c r="AX301" s="132">
        <f t="shared" si="38"/>
        <v>-8.097000572</v>
      </c>
      <c r="AY301" s="42">
        <v>672591.0</v>
      </c>
      <c r="AZ301" s="44">
        <v>598007.0</v>
      </c>
      <c r="BA301" s="44">
        <v>7720.0</v>
      </c>
      <c r="BB301" s="44">
        <v>13467.0</v>
      </c>
      <c r="BC301" s="44">
        <v>7129.0</v>
      </c>
      <c r="BD301" s="44">
        <v>35562.0</v>
      </c>
      <c r="BE301" s="71">
        <v>10706.0</v>
      </c>
      <c r="BF301" s="42">
        <v>522720.0</v>
      </c>
      <c r="BG301" s="44">
        <v>475686.0</v>
      </c>
      <c r="BH301" s="44">
        <v>5157.0</v>
      </c>
      <c r="BI301" s="44">
        <v>8064.0</v>
      </c>
      <c r="BJ301" s="44">
        <v>5782.0</v>
      </c>
      <c r="BK301" s="44">
        <v>22786.0</v>
      </c>
      <c r="BL301" s="71">
        <v>5245.0</v>
      </c>
      <c r="BM301" s="186"/>
      <c r="BN301" s="186"/>
      <c r="BO301" s="44"/>
      <c r="BP301" s="58"/>
      <c r="BQ301" s="58"/>
      <c r="BR301" s="58"/>
      <c r="BS301" s="58"/>
      <c r="BT301" s="58"/>
      <c r="BU301" s="58"/>
      <c r="BV301" s="58"/>
      <c r="BW301" s="58"/>
      <c r="BX301" s="58"/>
      <c r="BY301" s="58"/>
      <c r="BZ301" s="58"/>
      <c r="CA301" s="58"/>
      <c r="CB301" s="58"/>
      <c r="CC301" s="58"/>
      <c r="CD301" s="56"/>
      <c r="CE301" s="56"/>
      <c r="CF301" s="58"/>
      <c r="CG301" s="56"/>
      <c r="CH301" s="58"/>
      <c r="CI301" s="58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</row>
    <row r="302" ht="15.0" customHeight="1">
      <c r="A302" s="176" t="s">
        <v>2237</v>
      </c>
      <c r="B302" s="178" t="s">
        <v>2238</v>
      </c>
      <c r="C302" s="72" t="s">
        <v>476</v>
      </c>
      <c r="D302" s="74" t="s">
        <v>2239</v>
      </c>
      <c r="E302" s="69" t="s">
        <v>2240</v>
      </c>
      <c r="F302" s="71" t="s">
        <v>2241</v>
      </c>
      <c r="G302" s="73">
        <v>1953.0</v>
      </c>
      <c r="H302" s="75" t="s">
        <v>110</v>
      </c>
      <c r="I302" s="118" t="s">
        <v>2242</v>
      </c>
      <c r="J302" s="87">
        <f t="shared" si="48"/>
        <v>0.3678330961</v>
      </c>
      <c r="K302" s="89">
        <f t="shared" si="49"/>
        <v>0.6321669039</v>
      </c>
      <c r="L302" s="42" t="str">
        <f t="shared" si="31"/>
        <v>R+</v>
      </c>
      <c r="M302" s="91">
        <f t="shared" si="32"/>
        <v>5.532641196</v>
      </c>
      <c r="N302" s="87">
        <f t="shared" si="6"/>
        <v>0.4689028963</v>
      </c>
      <c r="O302" s="89">
        <f t="shared" si="7"/>
        <v>0.5310971037</v>
      </c>
      <c r="P302" s="44" t="str">
        <f t="shared" si="33"/>
        <v>R+</v>
      </c>
      <c r="Q302" s="91">
        <f t="shared" si="34"/>
        <v>5.074229687</v>
      </c>
      <c r="R302" s="87">
        <f t="shared" si="8"/>
        <v>0.4769729159</v>
      </c>
      <c r="S302" s="89">
        <f t="shared" si="9"/>
        <v>0.5230270841</v>
      </c>
      <c r="T302" s="44" t="str">
        <f t="shared" si="35"/>
        <v>R+</v>
      </c>
      <c r="U302" s="91">
        <f t="shared" si="36"/>
        <v>5.991052705</v>
      </c>
      <c r="V302" s="87">
        <f t="shared" si="50"/>
        <v>0.3678330961</v>
      </c>
      <c r="W302" s="124">
        <f t="shared" si="51"/>
        <v>0.6321669039</v>
      </c>
      <c r="X302" s="87">
        <f t="shared" si="12"/>
        <v>0.3943946706</v>
      </c>
      <c r="Y302" s="124">
        <f t="shared" si="13"/>
        <v>0.6056053294</v>
      </c>
      <c r="Z302" s="87">
        <f t="shared" si="14"/>
        <v>0.7335844875</v>
      </c>
      <c r="AA302" s="89">
        <f t="shared" si="15"/>
        <v>0.2060829216</v>
      </c>
      <c r="AB302" s="89">
        <f t="shared" si="16"/>
        <v>0.02166621575</v>
      </c>
      <c r="AC302" s="89">
        <f t="shared" si="17"/>
        <v>0.02555397838</v>
      </c>
      <c r="AD302" s="89">
        <f t="shared" si="18"/>
        <v>0.001623298409</v>
      </c>
      <c r="AE302" s="89">
        <f t="shared" si="19"/>
        <v>0.01148909833</v>
      </c>
      <c r="AF302" s="87"/>
      <c r="AG302" s="124"/>
      <c r="AH302" s="21">
        <v>299.0</v>
      </c>
      <c r="AI302" s="128">
        <f t="shared" si="20"/>
        <v>197383</v>
      </c>
      <c r="AJ302" s="182">
        <v>72604.0</v>
      </c>
      <c r="AK302" s="182">
        <v>124779.0</v>
      </c>
      <c r="AL302" s="197">
        <v>0.0</v>
      </c>
      <c r="AM302" s="42">
        <v>131490.0</v>
      </c>
      <c r="AN302" s="71">
        <v>201907.0</v>
      </c>
      <c r="AO302" s="42"/>
      <c r="AP302" s="71"/>
      <c r="AQ302" s="109">
        <f t="shared" si="21"/>
        <v>-5.532641196</v>
      </c>
      <c r="AR302" s="198">
        <v>363593.0</v>
      </c>
      <c r="AS302" s="182">
        <v>168195.0</v>
      </c>
      <c r="AT302" s="182">
        <v>190504.0</v>
      </c>
      <c r="AU302" s="132">
        <f t="shared" si="37"/>
        <v>-5.074229687</v>
      </c>
      <c r="AV302" s="128">
        <v>171529.0</v>
      </c>
      <c r="AW302" s="130">
        <v>188091.0</v>
      </c>
      <c r="AX302" s="132">
        <f t="shared" si="38"/>
        <v>-5.991052705</v>
      </c>
      <c r="AY302" s="42">
        <v>720719.0</v>
      </c>
      <c r="AZ302" s="44">
        <v>510134.0</v>
      </c>
      <c r="BA302" s="44">
        <v>158235.0</v>
      </c>
      <c r="BB302" s="44">
        <v>18661.0</v>
      </c>
      <c r="BC302" s="44">
        <v>18716.0</v>
      </c>
      <c r="BD302" s="44">
        <v>1089.0</v>
      </c>
      <c r="BE302" s="71">
        <v>13884.0</v>
      </c>
      <c r="BF302" s="42">
        <v>539642.0</v>
      </c>
      <c r="BG302" s="44">
        <v>395873.0</v>
      </c>
      <c r="BH302" s="44">
        <v>111211.0</v>
      </c>
      <c r="BI302" s="44">
        <v>11692.0</v>
      </c>
      <c r="BJ302" s="44">
        <v>13790.0</v>
      </c>
      <c r="BK302" s="44">
        <v>876.0</v>
      </c>
      <c r="BL302" s="71">
        <v>6200.0</v>
      </c>
      <c r="BM302" s="186"/>
      <c r="BN302" s="186"/>
      <c r="BO302" s="44"/>
      <c r="BP302" s="58"/>
      <c r="BQ302" s="58"/>
      <c r="BR302" s="58"/>
      <c r="BS302" s="58"/>
      <c r="BT302" s="58"/>
      <c r="BU302" s="58"/>
      <c r="BV302" s="58"/>
      <c r="BW302" s="58"/>
      <c r="BX302" s="58"/>
      <c r="BY302" s="58"/>
      <c r="BZ302" s="58"/>
      <c r="CA302" s="58"/>
      <c r="CB302" s="58"/>
      <c r="CC302" s="58"/>
      <c r="CD302" s="56"/>
      <c r="CE302" s="56"/>
      <c r="CF302" s="58"/>
      <c r="CG302" s="56"/>
      <c r="CH302" s="58"/>
      <c r="CI302" s="58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</row>
    <row r="303" ht="15.0" customHeight="1">
      <c r="A303" s="139" t="s">
        <v>2243</v>
      </c>
      <c r="B303" s="140" t="s">
        <v>2244</v>
      </c>
      <c r="C303" s="72" t="s">
        <v>892</v>
      </c>
      <c r="D303" s="74" t="s">
        <v>2245</v>
      </c>
      <c r="E303" s="69" t="s">
        <v>2246</v>
      </c>
      <c r="F303" s="71" t="s">
        <v>2247</v>
      </c>
      <c r="G303" s="73">
        <v>1958.0</v>
      </c>
      <c r="H303" s="75" t="s">
        <v>110</v>
      </c>
      <c r="I303" s="73">
        <v>2012.0</v>
      </c>
      <c r="J303" s="87">
        <f t="shared" si="48"/>
        <v>0.3403742212</v>
      </c>
      <c r="K303" s="89">
        <f t="shared" si="49"/>
        <v>0.6596257788</v>
      </c>
      <c r="L303" s="42" t="str">
        <f t="shared" si="31"/>
        <v>R+</v>
      </c>
      <c r="M303" s="91">
        <f t="shared" si="32"/>
        <v>8.151331592</v>
      </c>
      <c r="N303" s="87">
        <f t="shared" si="6"/>
        <v>0.4436491947</v>
      </c>
      <c r="O303" s="89">
        <f t="shared" si="7"/>
        <v>0.5563508053</v>
      </c>
      <c r="P303" s="44" t="str">
        <f t="shared" si="33"/>
        <v>R+</v>
      </c>
      <c r="Q303" s="91">
        <f t="shared" si="34"/>
        <v>7.599599847</v>
      </c>
      <c r="R303" s="87">
        <f t="shared" si="8"/>
        <v>0.4498528095</v>
      </c>
      <c r="S303" s="89">
        <f t="shared" si="9"/>
        <v>0.5501471905</v>
      </c>
      <c r="T303" s="44" t="str">
        <f t="shared" si="35"/>
        <v>R+</v>
      </c>
      <c r="U303" s="91">
        <f t="shared" si="36"/>
        <v>8.703063338</v>
      </c>
      <c r="V303" s="87">
        <f t="shared" si="50"/>
        <v>0.3403742212</v>
      </c>
      <c r="W303" s="124">
        <f t="shared" si="51"/>
        <v>0.6596257788</v>
      </c>
      <c r="X303" s="87">
        <f t="shared" si="12"/>
        <v>0.4136688585</v>
      </c>
      <c r="Y303" s="124">
        <f t="shared" si="13"/>
        <v>0.5863311415</v>
      </c>
      <c r="Z303" s="87">
        <f t="shared" si="14"/>
        <v>0.881291456</v>
      </c>
      <c r="AA303" s="89">
        <f t="shared" si="15"/>
        <v>0.08003937411</v>
      </c>
      <c r="AB303" s="89">
        <f t="shared" si="16"/>
        <v>0.01339011776</v>
      </c>
      <c r="AC303" s="89">
        <f t="shared" si="17"/>
        <v>0.01216287292</v>
      </c>
      <c r="AD303" s="89">
        <f t="shared" si="18"/>
        <v>0.002251775122</v>
      </c>
      <c r="AE303" s="89">
        <f t="shared" si="19"/>
        <v>0.01086440406</v>
      </c>
      <c r="AF303" s="87"/>
      <c r="AG303" s="124"/>
      <c r="AH303" s="21">
        <v>300.0</v>
      </c>
      <c r="AI303" s="128">
        <f t="shared" si="20"/>
        <v>201111</v>
      </c>
      <c r="AJ303" s="182">
        <v>68453.0</v>
      </c>
      <c r="AK303" s="182">
        <v>132658.0</v>
      </c>
      <c r="AL303" s="197">
        <v>0.0</v>
      </c>
      <c r="AM303" s="42">
        <v>137082.0</v>
      </c>
      <c r="AN303" s="71">
        <v>194299.0</v>
      </c>
      <c r="AO303" s="42"/>
      <c r="AP303" s="71"/>
      <c r="AQ303" s="109">
        <f t="shared" si="21"/>
        <v>-8.151331592</v>
      </c>
      <c r="AR303" s="198">
        <v>355117.0</v>
      </c>
      <c r="AS303" s="182">
        <v>155027.0</v>
      </c>
      <c r="AT303" s="182">
        <v>194409.0</v>
      </c>
      <c r="AU303" s="132">
        <f t="shared" si="37"/>
        <v>-7.599599847</v>
      </c>
      <c r="AV303" s="128">
        <v>160301.0</v>
      </c>
      <c r="AW303" s="130">
        <v>196040.0</v>
      </c>
      <c r="AX303" s="132">
        <f t="shared" si="38"/>
        <v>-8.703063338</v>
      </c>
      <c r="AY303" s="42">
        <v>720903.0</v>
      </c>
      <c r="AZ303" s="44">
        <v>626169.0</v>
      </c>
      <c r="BA303" s="44">
        <v>59936.0</v>
      </c>
      <c r="BB303" s="44">
        <v>11731.0</v>
      </c>
      <c r="BC303" s="44">
        <v>8810.0</v>
      </c>
      <c r="BD303" s="44">
        <v>1516.0</v>
      </c>
      <c r="BE303" s="71">
        <v>12741.0</v>
      </c>
      <c r="BF303" s="42">
        <v>547568.0</v>
      </c>
      <c r="BG303" s="44">
        <v>482567.0</v>
      </c>
      <c r="BH303" s="44">
        <v>43827.0</v>
      </c>
      <c r="BI303" s="44">
        <v>7332.0</v>
      </c>
      <c r="BJ303" s="44">
        <v>6660.0</v>
      </c>
      <c r="BK303" s="44">
        <v>1233.0</v>
      </c>
      <c r="BL303" s="71">
        <v>5949.0</v>
      </c>
      <c r="BM303" s="186"/>
      <c r="BN303" s="186"/>
      <c r="BO303" s="44"/>
      <c r="BP303" s="58"/>
      <c r="BQ303" s="58"/>
      <c r="BR303" s="58"/>
      <c r="BS303" s="58"/>
      <c r="BT303" s="58"/>
      <c r="BU303" s="58"/>
      <c r="BV303" s="58"/>
      <c r="BW303" s="58"/>
      <c r="BX303" s="58"/>
      <c r="BY303" s="58"/>
      <c r="BZ303" s="58"/>
      <c r="CA303" s="58"/>
      <c r="CB303" s="58"/>
      <c r="CC303" s="58"/>
      <c r="CD303" s="56"/>
      <c r="CE303" s="56"/>
      <c r="CF303" s="58"/>
      <c r="CG303" s="56"/>
      <c r="CH303" s="58"/>
      <c r="CI303" s="58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</row>
    <row r="304" ht="15.0" customHeight="1">
      <c r="A304" s="176" t="s">
        <v>2248</v>
      </c>
      <c r="B304" s="178" t="s">
        <v>2249</v>
      </c>
      <c r="C304" s="65" t="s">
        <v>2250</v>
      </c>
      <c r="D304" s="67" t="s">
        <v>2251</v>
      </c>
      <c r="E304" s="69" t="s">
        <v>2252</v>
      </c>
      <c r="F304" s="71" t="s">
        <v>2253</v>
      </c>
      <c r="G304" s="73">
        <v>1950.0</v>
      </c>
      <c r="H304" s="75" t="s">
        <v>103</v>
      </c>
      <c r="I304" s="73">
        <v>2012.0</v>
      </c>
      <c r="J304" s="87">
        <f t="shared" si="48"/>
        <v>0.6405721027</v>
      </c>
      <c r="K304" s="89">
        <f t="shared" si="49"/>
        <v>0.3593092328</v>
      </c>
      <c r="L304" s="42" t="str">
        <f t="shared" si="31"/>
        <v>D+</v>
      </c>
      <c r="M304" s="180">
        <f t="shared" si="32"/>
        <v>16.63979807</v>
      </c>
      <c r="N304" s="87">
        <f t="shared" si="6"/>
        <v>0.7067667954</v>
      </c>
      <c r="O304" s="89">
        <f t="shared" si="7"/>
        <v>0.2932332046</v>
      </c>
      <c r="P304" s="44" t="str">
        <f t="shared" si="33"/>
        <v>D+</v>
      </c>
      <c r="Q304" s="180">
        <f t="shared" si="34"/>
        <v>18.71216022</v>
      </c>
      <c r="R304" s="87">
        <f t="shared" si="8"/>
        <v>0.682557802</v>
      </c>
      <c r="S304" s="89">
        <f t="shared" si="9"/>
        <v>0.317442198</v>
      </c>
      <c r="T304" s="44" t="str">
        <f t="shared" si="35"/>
        <v>D+</v>
      </c>
      <c r="U304" s="180">
        <f t="shared" si="36"/>
        <v>14.56743591</v>
      </c>
      <c r="V304" s="87">
        <f t="shared" si="50"/>
        <v>0.6406481249</v>
      </c>
      <c r="W304" s="124">
        <f t="shared" si="51"/>
        <v>0.3593518751</v>
      </c>
      <c r="X304" s="87">
        <f t="shared" si="12"/>
        <v>0.7216000057</v>
      </c>
      <c r="Y304" s="124">
        <f t="shared" si="13"/>
        <v>0.2783999943</v>
      </c>
      <c r="Z304" s="87">
        <f t="shared" si="14"/>
        <v>0.6011770919</v>
      </c>
      <c r="AA304" s="89">
        <f t="shared" si="15"/>
        <v>0.2938848323</v>
      </c>
      <c r="AB304" s="89">
        <f t="shared" si="16"/>
        <v>0.04990884442</v>
      </c>
      <c r="AC304" s="89">
        <f t="shared" si="17"/>
        <v>0.03230844733</v>
      </c>
      <c r="AD304" s="89">
        <f t="shared" si="18"/>
        <v>0.002487418291</v>
      </c>
      <c r="AE304" s="89">
        <f t="shared" si="19"/>
        <v>0.02023336574</v>
      </c>
      <c r="AF304" s="87"/>
      <c r="AG304" s="124"/>
      <c r="AH304" s="21">
        <v>301.0</v>
      </c>
      <c r="AI304" s="128">
        <f t="shared" si="20"/>
        <v>143261</v>
      </c>
      <c r="AJ304" s="182">
        <v>91769.0</v>
      </c>
      <c r="AK304" s="182">
        <v>51475.0</v>
      </c>
      <c r="AL304" s="197">
        <v>17.0</v>
      </c>
      <c r="AM304" s="42">
        <v>201921.0</v>
      </c>
      <c r="AN304" s="71">
        <v>77903.0</v>
      </c>
      <c r="AO304" s="42"/>
      <c r="AP304" s="71"/>
      <c r="AQ304" s="109">
        <f t="shared" si="21"/>
        <v>16.63979807</v>
      </c>
      <c r="AR304" s="198">
        <v>312938.0</v>
      </c>
      <c r="AS304" s="182">
        <v>217969.0</v>
      </c>
      <c r="AT304" s="182">
        <v>90434.0</v>
      </c>
      <c r="AU304" s="132">
        <f t="shared" si="37"/>
        <v>18.71216022</v>
      </c>
      <c r="AV304" s="128">
        <v>209277.0</v>
      </c>
      <c r="AW304" s="130">
        <v>97330.0</v>
      </c>
      <c r="AX304" s="132">
        <f t="shared" si="38"/>
        <v>14.56743591</v>
      </c>
      <c r="AY304" s="42">
        <v>715597.0</v>
      </c>
      <c r="AZ304" s="44">
        <v>397475.0</v>
      </c>
      <c r="BA304" s="44">
        <v>228563.0</v>
      </c>
      <c r="BB304" s="44">
        <v>43044.0</v>
      </c>
      <c r="BC304" s="44">
        <v>21491.0</v>
      </c>
      <c r="BD304" s="44">
        <v>1630.0</v>
      </c>
      <c r="BE304" s="71">
        <v>23394.0</v>
      </c>
      <c r="BF304" s="42">
        <v>535897.0</v>
      </c>
      <c r="BG304" s="44">
        <v>322169.0</v>
      </c>
      <c r="BH304" s="44">
        <v>157492.0</v>
      </c>
      <c r="BI304" s="44">
        <v>26746.0</v>
      </c>
      <c r="BJ304" s="44">
        <v>17314.0</v>
      </c>
      <c r="BK304" s="44">
        <v>1333.0</v>
      </c>
      <c r="BL304" s="71">
        <v>10843.0</v>
      </c>
      <c r="BM304" s="186"/>
      <c r="BN304" s="186"/>
      <c r="BO304" s="44"/>
      <c r="BP304" s="58"/>
      <c r="BQ304" s="58"/>
      <c r="BR304" s="58"/>
      <c r="BS304" s="58"/>
      <c r="BT304" s="58"/>
      <c r="BU304" s="58"/>
      <c r="BV304" s="58"/>
      <c r="BW304" s="58"/>
      <c r="BX304" s="58"/>
      <c r="BY304" s="58"/>
      <c r="BZ304" s="58"/>
      <c r="CA304" s="58"/>
      <c r="CB304" s="58"/>
      <c r="CC304" s="58"/>
      <c r="CD304" s="56"/>
      <c r="CE304" s="56"/>
      <c r="CF304" s="58"/>
      <c r="CG304" s="56"/>
      <c r="CH304" s="58"/>
      <c r="CI304" s="58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</row>
    <row r="305" ht="15.0" customHeight="1">
      <c r="A305" s="139" t="s">
        <v>2254</v>
      </c>
      <c r="B305" s="140" t="s">
        <v>2255</v>
      </c>
      <c r="C305" s="72" t="s">
        <v>303</v>
      </c>
      <c r="D305" s="74" t="s">
        <v>2256</v>
      </c>
      <c r="E305" s="69" t="s">
        <v>2257</v>
      </c>
      <c r="F305" s="71" t="s">
        <v>2258</v>
      </c>
      <c r="G305" s="73">
        <v>1964.0</v>
      </c>
      <c r="H305" s="75" t="s">
        <v>78</v>
      </c>
      <c r="I305" s="73">
        <v>2006.0</v>
      </c>
      <c r="J305" s="87">
        <f t="shared" si="48"/>
        <v>0.3233425771</v>
      </c>
      <c r="K305" s="89">
        <f t="shared" si="49"/>
        <v>0.6766574229</v>
      </c>
      <c r="L305" s="42" t="str">
        <f t="shared" si="31"/>
        <v>R+</v>
      </c>
      <c r="M305" s="91">
        <f t="shared" si="32"/>
        <v>9.133081661</v>
      </c>
      <c r="N305" s="87">
        <f t="shared" si="6"/>
        <v>0.4287368356</v>
      </c>
      <c r="O305" s="89">
        <f t="shared" si="7"/>
        <v>0.5712631644</v>
      </c>
      <c r="P305" s="44" t="str">
        <f t="shared" si="33"/>
        <v>R+</v>
      </c>
      <c r="Q305" s="91">
        <f t="shared" si="34"/>
        <v>9.090835755</v>
      </c>
      <c r="R305" s="87">
        <f t="shared" si="8"/>
        <v>0.4451301672</v>
      </c>
      <c r="S305" s="89">
        <f t="shared" si="9"/>
        <v>0.5548698328</v>
      </c>
      <c r="T305" s="44" t="str">
        <f t="shared" si="35"/>
        <v>R+</v>
      </c>
      <c r="U305" s="91">
        <f t="shared" si="36"/>
        <v>9.175327568</v>
      </c>
      <c r="V305" s="87">
        <f t="shared" si="50"/>
        <v>0.3233425771</v>
      </c>
      <c r="W305" s="124">
        <f t="shared" si="51"/>
        <v>0.6766574229</v>
      </c>
      <c r="X305" s="87">
        <f t="shared" si="12"/>
        <v>0.3847441698</v>
      </c>
      <c r="Y305" s="124">
        <f t="shared" si="13"/>
        <v>0.6152558302</v>
      </c>
      <c r="Z305" s="87">
        <f t="shared" si="14"/>
        <v>0.9061710462</v>
      </c>
      <c r="AA305" s="89">
        <f t="shared" si="15"/>
        <v>0.05004564573</v>
      </c>
      <c r="AB305" s="89">
        <f t="shared" si="16"/>
        <v>0.02469991822</v>
      </c>
      <c r="AC305" s="89">
        <f t="shared" si="17"/>
        <v>0.007436868941</v>
      </c>
      <c r="AD305" s="89">
        <f t="shared" si="18"/>
        <v>0.00193742785</v>
      </c>
      <c r="AE305" s="89">
        <f t="shared" si="19"/>
        <v>0.009709093104</v>
      </c>
      <c r="AF305" s="87"/>
      <c r="AG305" s="124"/>
      <c r="AH305" s="21">
        <v>302.0</v>
      </c>
      <c r="AI305" s="128">
        <f t="shared" si="20"/>
        <v>186072</v>
      </c>
      <c r="AJ305" s="182">
        <v>60165.0</v>
      </c>
      <c r="AK305" s="182">
        <v>125907.0</v>
      </c>
      <c r="AL305" s="197">
        <v>0.0</v>
      </c>
      <c r="AM305" s="42">
        <v>114214.0</v>
      </c>
      <c r="AN305" s="71">
        <v>182643.0</v>
      </c>
      <c r="AO305" s="42"/>
      <c r="AP305" s="71"/>
      <c r="AQ305" s="109">
        <f t="shared" si="21"/>
        <v>-9.133081661</v>
      </c>
      <c r="AR305" s="198">
        <v>331390.0</v>
      </c>
      <c r="AS305" s="182">
        <v>139228.0</v>
      </c>
      <c r="AT305" s="182">
        <v>185512.0</v>
      </c>
      <c r="AU305" s="132">
        <f t="shared" si="37"/>
        <v>-9.090835755</v>
      </c>
      <c r="AV305" s="128">
        <v>150312.0</v>
      </c>
      <c r="AW305" s="130">
        <v>187369.0</v>
      </c>
      <c r="AX305" s="132">
        <f t="shared" si="38"/>
        <v>-9.175327568</v>
      </c>
      <c r="AY305" s="42">
        <v>720629.0</v>
      </c>
      <c r="AZ305" s="44">
        <v>641230.0</v>
      </c>
      <c r="BA305" s="44">
        <v>36317.0</v>
      </c>
      <c r="BB305" s="44">
        <v>22839.0</v>
      </c>
      <c r="BC305" s="44">
        <v>5472.0</v>
      </c>
      <c r="BD305" s="44">
        <v>1325.0</v>
      </c>
      <c r="BE305" s="71">
        <v>13446.0</v>
      </c>
      <c r="BF305" s="42">
        <v>546601.0</v>
      </c>
      <c r="BG305" s="44">
        <v>495314.0</v>
      </c>
      <c r="BH305" s="44">
        <v>27355.0</v>
      </c>
      <c r="BI305" s="44">
        <v>13501.0</v>
      </c>
      <c r="BJ305" s="44">
        <v>4065.0</v>
      </c>
      <c r="BK305" s="44">
        <v>1059.0</v>
      </c>
      <c r="BL305" s="71">
        <v>5307.0</v>
      </c>
      <c r="BM305" s="186"/>
      <c r="BN305" s="186"/>
      <c r="BO305" s="44"/>
      <c r="BP305" s="58"/>
      <c r="BQ305" s="58"/>
      <c r="BR305" s="58"/>
      <c r="BS305" s="58"/>
      <c r="BT305" s="58"/>
      <c r="BU305" s="58"/>
      <c r="BV305" s="58"/>
      <c r="BW305" s="58"/>
      <c r="BX305" s="58"/>
      <c r="BY305" s="58"/>
      <c r="BZ305" s="58"/>
      <c r="CA305" s="58"/>
      <c r="CB305" s="58"/>
      <c r="CC305" s="58"/>
      <c r="CD305" s="56"/>
      <c r="CE305" s="56"/>
      <c r="CF305" s="58"/>
      <c r="CG305" s="56"/>
      <c r="CH305" s="58"/>
      <c r="CI305" s="58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</row>
    <row r="306" ht="15.0" customHeight="1">
      <c r="A306" s="176" t="s">
        <v>2259</v>
      </c>
      <c r="B306" s="178" t="s">
        <v>2260</v>
      </c>
      <c r="C306" s="72" t="s">
        <v>592</v>
      </c>
      <c r="D306" s="74" t="s">
        <v>2261</v>
      </c>
      <c r="E306" s="69" t="s">
        <v>2262</v>
      </c>
      <c r="F306" s="71" t="s">
        <v>2263</v>
      </c>
      <c r="G306" s="73">
        <v>1956.0</v>
      </c>
      <c r="H306" s="75" t="s">
        <v>78</v>
      </c>
      <c r="I306" s="73" t="s">
        <v>499</v>
      </c>
      <c r="J306" s="87">
        <f t="shared" si="48"/>
        <v>0.2892090954</v>
      </c>
      <c r="K306" s="89">
        <f t="shared" si="49"/>
        <v>0.6646020761</v>
      </c>
      <c r="L306" s="42" t="str">
        <f t="shared" si="31"/>
        <v>R+</v>
      </c>
      <c r="M306" s="91">
        <f t="shared" si="32"/>
        <v>6.892609383</v>
      </c>
      <c r="N306" s="87">
        <f t="shared" si="6"/>
        <v>0.4499770207</v>
      </c>
      <c r="O306" s="89">
        <f t="shared" si="7"/>
        <v>0.5500229793</v>
      </c>
      <c r="P306" s="44" t="str">
        <f t="shared" si="33"/>
        <v>R+</v>
      </c>
      <c r="Q306" s="91">
        <f t="shared" si="34"/>
        <v>6.966817247</v>
      </c>
      <c r="R306" s="87">
        <f t="shared" si="8"/>
        <v>0.4686994277</v>
      </c>
      <c r="S306" s="89">
        <f t="shared" si="9"/>
        <v>0.5313005723</v>
      </c>
      <c r="T306" s="44" t="str">
        <f t="shared" si="35"/>
        <v>R+</v>
      </c>
      <c r="U306" s="91">
        <f t="shared" si="36"/>
        <v>6.818401518</v>
      </c>
      <c r="V306" s="87">
        <f t="shared" si="50"/>
        <v>0.3032142043</v>
      </c>
      <c r="W306" s="124">
        <f t="shared" si="51"/>
        <v>0.6967857957</v>
      </c>
      <c r="X306" s="87">
        <f t="shared" si="12"/>
        <v>0.4061240127</v>
      </c>
      <c r="Y306" s="124">
        <f t="shared" si="13"/>
        <v>0.5938759873</v>
      </c>
      <c r="Z306" s="87">
        <f t="shared" si="14"/>
        <v>0.9215163248</v>
      </c>
      <c r="AA306" s="89">
        <f t="shared" si="15"/>
        <v>0.02301707448</v>
      </c>
      <c r="AB306" s="89">
        <f t="shared" si="16"/>
        <v>0.03426541871</v>
      </c>
      <c r="AC306" s="89">
        <f t="shared" si="17"/>
        <v>0.01175235447</v>
      </c>
      <c r="AD306" s="89">
        <f t="shared" si="18"/>
        <v>0.001768584696</v>
      </c>
      <c r="AE306" s="89">
        <f t="shared" si="19"/>
        <v>0.007680242798</v>
      </c>
      <c r="AF306" s="87"/>
      <c r="AG306" s="124"/>
      <c r="AH306" s="21">
        <v>303.0</v>
      </c>
      <c r="AI306" s="128">
        <f t="shared" si="20"/>
        <v>202300</v>
      </c>
      <c r="AJ306" s="182">
        <v>58507.0</v>
      </c>
      <c r="AK306" s="182">
        <v>134449.0</v>
      </c>
      <c r="AL306" s="183">
        <v>9344.0</v>
      </c>
      <c r="AM306" s="42">
        <v>137806.0</v>
      </c>
      <c r="AN306" s="71">
        <v>201514.0</v>
      </c>
      <c r="AO306" s="42"/>
      <c r="AP306" s="71"/>
      <c r="AQ306" s="109">
        <f t="shared" si="21"/>
        <v>-6.892609383</v>
      </c>
      <c r="AR306" s="198">
        <v>362052.0</v>
      </c>
      <c r="AS306" s="182">
        <v>159592.0</v>
      </c>
      <c r="AT306" s="182">
        <v>195075.0</v>
      </c>
      <c r="AU306" s="132">
        <f t="shared" si="37"/>
        <v>-6.966817247</v>
      </c>
      <c r="AV306" s="128">
        <v>171746.0</v>
      </c>
      <c r="AW306" s="130">
        <v>194685.0</v>
      </c>
      <c r="AX306" s="132">
        <f t="shared" si="38"/>
        <v>-6.818401518</v>
      </c>
      <c r="AY306" s="42">
        <v>720433.0</v>
      </c>
      <c r="AZ306" s="44">
        <v>652709.0</v>
      </c>
      <c r="BA306" s="44">
        <v>17105.0</v>
      </c>
      <c r="BB306" s="44">
        <v>31502.0</v>
      </c>
      <c r="BC306" s="44">
        <v>8732.0</v>
      </c>
      <c r="BD306" s="44">
        <v>1232.0</v>
      </c>
      <c r="BE306" s="71">
        <v>9153.0</v>
      </c>
      <c r="BF306" s="42">
        <v>549592.0</v>
      </c>
      <c r="BG306" s="44">
        <v>506458.0</v>
      </c>
      <c r="BH306" s="44">
        <v>12650.0</v>
      </c>
      <c r="BI306" s="44">
        <v>18832.0</v>
      </c>
      <c r="BJ306" s="44">
        <v>6459.0</v>
      </c>
      <c r="BK306" s="44">
        <v>972.0</v>
      </c>
      <c r="BL306" s="71">
        <v>4221.0</v>
      </c>
      <c r="BM306" s="186"/>
      <c r="BN306" s="186"/>
      <c r="BO306" s="44"/>
      <c r="BP306" s="58"/>
      <c r="BQ306" s="58"/>
      <c r="BR306" s="58"/>
      <c r="BS306" s="58"/>
      <c r="BT306" s="58"/>
      <c r="BU306" s="58"/>
      <c r="BV306" s="58"/>
      <c r="BW306" s="58"/>
      <c r="BX306" s="58"/>
      <c r="BY306" s="58"/>
      <c r="BZ306" s="58"/>
      <c r="CA306" s="58"/>
      <c r="CB306" s="58"/>
      <c r="CC306" s="58"/>
      <c r="CD306" s="56"/>
      <c r="CE306" s="56"/>
      <c r="CF306" s="58"/>
      <c r="CG306" s="56"/>
      <c r="CH306" s="58"/>
      <c r="CI306" s="58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</row>
    <row r="307" ht="15.0" customHeight="1">
      <c r="A307" s="139" t="s">
        <v>2264</v>
      </c>
      <c r="B307" s="140" t="s">
        <v>2265</v>
      </c>
      <c r="C307" s="72" t="s">
        <v>249</v>
      </c>
      <c r="D307" s="74" t="s">
        <v>851</v>
      </c>
      <c r="E307" s="69" t="s">
        <v>2266</v>
      </c>
      <c r="F307" s="71" t="s">
        <v>2267</v>
      </c>
      <c r="G307" s="73">
        <v>1954.0</v>
      </c>
      <c r="H307" s="75" t="s">
        <v>203</v>
      </c>
      <c r="I307" s="73">
        <v>2010.0</v>
      </c>
      <c r="J307" s="87">
        <f t="shared" si="48"/>
        <v>0.3858391205</v>
      </c>
      <c r="K307" s="89">
        <f t="shared" si="49"/>
        <v>0.5823489919</v>
      </c>
      <c r="L307" s="42" t="str">
        <f t="shared" si="31"/>
        <v>R+</v>
      </c>
      <c r="M307" s="91">
        <f t="shared" si="32"/>
        <v>8.174379872</v>
      </c>
      <c r="N307" s="87">
        <f t="shared" si="6"/>
        <v>0.4360123277</v>
      </c>
      <c r="O307" s="89">
        <f t="shared" si="7"/>
        <v>0.5639876723</v>
      </c>
      <c r="P307" s="44" t="str">
        <f t="shared" si="33"/>
        <v>R+</v>
      </c>
      <c r="Q307" s="91">
        <f t="shared" si="34"/>
        <v>8.363286543</v>
      </c>
      <c r="R307" s="87">
        <f t="shared" si="8"/>
        <v>0.4570287109</v>
      </c>
      <c r="S307" s="89">
        <f t="shared" si="9"/>
        <v>0.5429712891</v>
      </c>
      <c r="T307" s="44" t="str">
        <f t="shared" si="35"/>
        <v>R+</v>
      </c>
      <c r="U307" s="91">
        <f t="shared" si="36"/>
        <v>7.985473201</v>
      </c>
      <c r="V307" s="87">
        <f t="shared" si="50"/>
        <v>0.3985166886</v>
      </c>
      <c r="W307" s="124">
        <f t="shared" si="51"/>
        <v>0.6014833114</v>
      </c>
      <c r="X307" s="87">
        <f t="shared" si="12"/>
        <v>0.4674865687</v>
      </c>
      <c r="Y307" s="124">
        <f t="shared" si="13"/>
        <v>0.5325134313</v>
      </c>
      <c r="Z307" s="87">
        <f t="shared" si="14"/>
        <v>0.9569095383</v>
      </c>
      <c r="AA307" s="89">
        <f t="shared" si="15"/>
        <v>0.02199128896</v>
      </c>
      <c r="AB307" s="89">
        <f t="shared" si="16"/>
        <v>0.007024747768</v>
      </c>
      <c r="AC307" s="89">
        <f t="shared" si="17"/>
        <v>0.003723383418</v>
      </c>
      <c r="AD307" s="89">
        <f t="shared" si="18"/>
        <v>0.00202284245</v>
      </c>
      <c r="AE307" s="89">
        <f t="shared" si="19"/>
        <v>0.008328199065</v>
      </c>
      <c r="AF307" s="87"/>
      <c r="AG307" s="124"/>
      <c r="AH307" s="21">
        <v>304.0</v>
      </c>
      <c r="AI307" s="128">
        <f t="shared" si="20"/>
        <v>190652</v>
      </c>
      <c r="AJ307" s="182">
        <v>73561.0</v>
      </c>
      <c r="AK307" s="182">
        <v>111026.0</v>
      </c>
      <c r="AL307" s="183">
        <v>6065.0</v>
      </c>
      <c r="AM307" s="42">
        <v>144444.0</v>
      </c>
      <c r="AN307" s="71">
        <v>164536.0</v>
      </c>
      <c r="AO307" s="42"/>
      <c r="AP307" s="71"/>
      <c r="AQ307" s="109">
        <f t="shared" si="21"/>
        <v>-8.174379872</v>
      </c>
      <c r="AR307" s="198">
        <v>319939.0</v>
      </c>
      <c r="AS307" s="182">
        <v>136522.0</v>
      </c>
      <c r="AT307" s="182">
        <v>176593.0</v>
      </c>
      <c r="AU307" s="132">
        <f t="shared" si="37"/>
        <v>-8.363286543</v>
      </c>
      <c r="AV307" s="128">
        <v>149059.0</v>
      </c>
      <c r="AW307" s="130">
        <v>177089.0</v>
      </c>
      <c r="AX307" s="132">
        <f t="shared" si="38"/>
        <v>-7.985473201</v>
      </c>
      <c r="AY307" s="42">
        <v>721327.0</v>
      </c>
      <c r="AZ307" s="44">
        <v>685944.0</v>
      </c>
      <c r="BA307" s="44">
        <v>15512.0</v>
      </c>
      <c r="BB307" s="44">
        <v>6202.0</v>
      </c>
      <c r="BC307" s="44">
        <v>2724.0</v>
      </c>
      <c r="BD307" s="44">
        <v>1377.0</v>
      </c>
      <c r="BE307" s="71">
        <v>9568.0</v>
      </c>
      <c r="BF307" s="42">
        <v>561586.0</v>
      </c>
      <c r="BG307" s="44">
        <v>537387.0</v>
      </c>
      <c r="BH307" s="44">
        <v>12350.0</v>
      </c>
      <c r="BI307" s="44">
        <v>3945.0</v>
      </c>
      <c r="BJ307" s="44">
        <v>2091.0</v>
      </c>
      <c r="BK307" s="44">
        <v>1136.0</v>
      </c>
      <c r="BL307" s="71">
        <v>4677.0</v>
      </c>
      <c r="BM307" s="186"/>
      <c r="BN307" s="186"/>
      <c r="BO307" s="44"/>
      <c r="BP307" s="58"/>
      <c r="BQ307" s="58"/>
      <c r="BR307" s="58"/>
      <c r="BS307" s="58"/>
      <c r="BT307" s="58"/>
      <c r="BU307" s="58"/>
      <c r="BV307" s="58"/>
      <c r="BW307" s="58"/>
      <c r="BX307" s="58"/>
      <c r="BY307" s="58"/>
      <c r="BZ307" s="58"/>
      <c r="CA307" s="58"/>
      <c r="CB307" s="58"/>
      <c r="CC307" s="58"/>
      <c r="CD307" s="56"/>
      <c r="CE307" s="56"/>
      <c r="CF307" s="58"/>
      <c r="CG307" s="56"/>
      <c r="CH307" s="58"/>
      <c r="CI307" s="58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</row>
    <row r="308" ht="15.0" customHeight="1">
      <c r="A308" s="176" t="s">
        <v>2268</v>
      </c>
      <c r="B308" s="178" t="s">
        <v>2269</v>
      </c>
      <c r="C308" s="72" t="s">
        <v>592</v>
      </c>
      <c r="D308" s="74" t="s">
        <v>2270</v>
      </c>
      <c r="E308" s="69" t="s">
        <v>2271</v>
      </c>
      <c r="F308" s="71" t="s">
        <v>2272</v>
      </c>
      <c r="G308" s="73">
        <v>1954.0</v>
      </c>
      <c r="H308" s="75" t="s">
        <v>81</v>
      </c>
      <c r="I308" s="73">
        <v>2010.0</v>
      </c>
      <c r="J308" s="78">
        <f t="shared" si="48"/>
        <v>0</v>
      </c>
      <c r="K308" s="82">
        <f t="shared" si="49"/>
        <v>1</v>
      </c>
      <c r="L308" s="42" t="str">
        <f t="shared" si="31"/>
        <v>R+</v>
      </c>
      <c r="M308" s="91">
        <f t="shared" si="32"/>
        <v>6.285926727</v>
      </c>
      <c r="N308" s="87">
        <f t="shared" si="6"/>
        <v>0.451598302</v>
      </c>
      <c r="O308" s="89">
        <f t="shared" si="7"/>
        <v>0.548401698</v>
      </c>
      <c r="P308" s="44" t="str">
        <f t="shared" si="33"/>
        <v>R+</v>
      </c>
      <c r="Q308" s="91">
        <f t="shared" si="34"/>
        <v>6.804689118</v>
      </c>
      <c r="R308" s="87">
        <f t="shared" si="8"/>
        <v>0.4792117995</v>
      </c>
      <c r="S308" s="89">
        <f t="shared" si="9"/>
        <v>0.5207882005</v>
      </c>
      <c r="T308" s="44" t="str">
        <f t="shared" si="35"/>
        <v>R+</v>
      </c>
      <c r="U308" s="91">
        <f t="shared" si="36"/>
        <v>5.767164337</v>
      </c>
      <c r="V308" s="78">
        <f t="shared" si="50"/>
        <v>0</v>
      </c>
      <c r="W308" s="80">
        <f t="shared" si="51"/>
        <v>1</v>
      </c>
      <c r="X308" s="87">
        <f t="shared" si="12"/>
        <v>0.4360442288</v>
      </c>
      <c r="Y308" s="124">
        <f t="shared" si="13"/>
        <v>0.5639557712</v>
      </c>
      <c r="Z308" s="87">
        <f t="shared" si="14"/>
        <v>0.9334136478</v>
      </c>
      <c r="AA308" s="89">
        <f t="shared" si="15"/>
        <v>0.03579994344</v>
      </c>
      <c r="AB308" s="89">
        <f t="shared" si="16"/>
        <v>0.01411686494</v>
      </c>
      <c r="AC308" s="89">
        <f t="shared" si="17"/>
        <v>0.005698534138</v>
      </c>
      <c r="AD308" s="89">
        <f t="shared" si="18"/>
        <v>0.002010923262</v>
      </c>
      <c r="AE308" s="89">
        <f t="shared" si="19"/>
        <v>0.008960086387</v>
      </c>
      <c r="AF308" s="87"/>
      <c r="AG308" s="124"/>
      <c r="AH308" s="21">
        <v>305.0</v>
      </c>
      <c r="AI308" s="128">
        <f t="shared" si="20"/>
        <v>143959</v>
      </c>
      <c r="AJ308" s="182">
        <v>0.0</v>
      </c>
      <c r="AK308" s="182">
        <v>143959.0</v>
      </c>
      <c r="AL308" s="197">
        <v>0.0</v>
      </c>
      <c r="AM308" s="42">
        <v>137708.0</v>
      </c>
      <c r="AN308" s="71">
        <v>178104.0</v>
      </c>
      <c r="AO308" s="42"/>
      <c r="AP308" s="71"/>
      <c r="AQ308" s="109">
        <f t="shared" si="21"/>
        <v>-6.285926727</v>
      </c>
      <c r="AR308" s="198">
        <v>333866.0</v>
      </c>
      <c r="AS308" s="182">
        <v>147660.0</v>
      </c>
      <c r="AT308" s="182">
        <v>179312.0</v>
      </c>
      <c r="AU308" s="132">
        <f t="shared" si="37"/>
        <v>-6.804689118</v>
      </c>
      <c r="AV308" s="128">
        <v>159267.0</v>
      </c>
      <c r="AW308" s="130">
        <v>173085.0</v>
      </c>
      <c r="AX308" s="132">
        <f t="shared" si="38"/>
        <v>-5.767164337</v>
      </c>
      <c r="AY308" s="42">
        <v>721122.0</v>
      </c>
      <c r="AZ308" s="44">
        <v>663201.0</v>
      </c>
      <c r="BA308" s="44">
        <v>28240.0</v>
      </c>
      <c r="BB308" s="44">
        <v>12911.0</v>
      </c>
      <c r="BC308" s="44">
        <v>4175.0</v>
      </c>
      <c r="BD308" s="44">
        <v>1347.0</v>
      </c>
      <c r="BE308" s="71">
        <v>11248.0</v>
      </c>
      <c r="BF308" s="42">
        <v>544526.0</v>
      </c>
      <c r="BG308" s="44">
        <v>508268.0</v>
      </c>
      <c r="BH308" s="44">
        <v>19494.0</v>
      </c>
      <c r="BI308" s="44">
        <v>7687.0</v>
      </c>
      <c r="BJ308" s="44">
        <v>3103.0</v>
      </c>
      <c r="BK308" s="44">
        <v>1095.0</v>
      </c>
      <c r="BL308" s="71">
        <v>4879.0</v>
      </c>
      <c r="BM308" s="186"/>
      <c r="BN308" s="186"/>
      <c r="BO308" s="44"/>
      <c r="BP308" s="58"/>
      <c r="BQ308" s="58"/>
      <c r="BR308" s="58"/>
      <c r="BS308" s="58"/>
      <c r="BT308" s="58"/>
      <c r="BU308" s="58"/>
      <c r="BV308" s="58"/>
      <c r="BW308" s="58"/>
      <c r="BX308" s="58"/>
      <c r="BY308" s="58"/>
      <c r="BZ308" s="58"/>
      <c r="CA308" s="58"/>
      <c r="CB308" s="58"/>
      <c r="CC308" s="58"/>
      <c r="CD308" s="56"/>
      <c r="CE308" s="56"/>
      <c r="CF308" s="58"/>
      <c r="CG308" s="56"/>
      <c r="CH308" s="58"/>
      <c r="CI308" s="58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</row>
    <row r="309" ht="15.0" customHeight="1">
      <c r="A309" s="139" t="s">
        <v>141</v>
      </c>
      <c r="B309" s="140" t="s">
        <v>142</v>
      </c>
      <c r="C309" s="284" t="s">
        <v>447</v>
      </c>
      <c r="D309" s="213" t="s">
        <v>2273</v>
      </c>
      <c r="E309" s="280" t="s">
        <v>2274</v>
      </c>
      <c r="F309" s="197" t="s">
        <v>2275</v>
      </c>
      <c r="G309" s="287">
        <v>1970.0</v>
      </c>
      <c r="H309" s="75" t="s">
        <v>78</v>
      </c>
      <c r="I309" s="287" t="s">
        <v>2276</v>
      </c>
      <c r="J309" s="87">
        <f t="shared" si="48"/>
        <v>0.2736367015</v>
      </c>
      <c r="K309" s="89">
        <f t="shared" si="49"/>
        <v>0.6719003876</v>
      </c>
      <c r="L309" s="42" t="str">
        <f t="shared" si="31"/>
        <v>R+</v>
      </c>
      <c r="M309" s="91">
        <f t="shared" si="32"/>
        <v>14.92207913</v>
      </c>
      <c r="N309" s="87">
        <f t="shared" si="6"/>
        <v>0.3705650851</v>
      </c>
      <c r="O309" s="89">
        <f t="shared" si="7"/>
        <v>0.6294349149</v>
      </c>
      <c r="P309" s="44" t="str">
        <f t="shared" si="33"/>
        <v>R+</v>
      </c>
      <c r="Q309" s="91">
        <f t="shared" si="34"/>
        <v>14.90801081</v>
      </c>
      <c r="R309" s="87">
        <f t="shared" si="8"/>
        <v>0.3875219684</v>
      </c>
      <c r="S309" s="89">
        <f t="shared" si="9"/>
        <v>0.6124780316</v>
      </c>
      <c r="T309" s="44" t="str">
        <f t="shared" si="35"/>
        <v>R+</v>
      </c>
      <c r="U309" s="91">
        <f t="shared" si="36"/>
        <v>14.93614745</v>
      </c>
      <c r="V309" s="87">
        <f t="shared" si="50"/>
        <v>0.2893981682</v>
      </c>
      <c r="W309" s="124">
        <f t="shared" si="51"/>
        <v>0.7106018318</v>
      </c>
      <c r="X309" s="78">
        <f t="shared" si="12"/>
        <v>0</v>
      </c>
      <c r="Y309" s="80">
        <f t="shared" si="13"/>
        <v>1</v>
      </c>
      <c r="Z309" s="87">
        <f t="shared" si="14"/>
        <v>0.8971148602</v>
      </c>
      <c r="AA309" s="89">
        <f t="shared" si="15"/>
        <v>0.05236663276</v>
      </c>
      <c r="AB309" s="89">
        <f t="shared" si="16"/>
        <v>0.02285005675</v>
      </c>
      <c r="AC309" s="89">
        <f t="shared" si="17"/>
        <v>0.01559206356</v>
      </c>
      <c r="AD309" s="89">
        <f t="shared" si="18"/>
        <v>0.00183891272</v>
      </c>
      <c r="AE309" s="89">
        <f t="shared" si="19"/>
        <v>0.01023747402</v>
      </c>
      <c r="AF309" s="87">
        <f>AO309/(AO309+AP309)</f>
        <v>0.215152509</v>
      </c>
      <c r="AG309" s="124">
        <f>1-AF309</f>
        <v>0.784847491</v>
      </c>
      <c r="AH309" s="21">
        <v>306.0</v>
      </c>
      <c r="AI309" s="128">
        <f t="shared" si="20"/>
        <v>188330</v>
      </c>
      <c r="AJ309" s="182">
        <v>51534.0</v>
      </c>
      <c r="AK309" s="182">
        <v>126539.0</v>
      </c>
      <c r="AL309" s="183">
        <v>10257.0</v>
      </c>
      <c r="AM309" s="42">
        <v>0.0</v>
      </c>
      <c r="AN309" s="71">
        <v>246380.0</v>
      </c>
      <c r="AO309" s="289">
        <v>5904.0</v>
      </c>
      <c r="AP309" s="197">
        <v>21537.0</v>
      </c>
      <c r="AQ309" s="109">
        <f t="shared" si="21"/>
        <v>-14.92207913</v>
      </c>
      <c r="AR309" s="198">
        <v>341543.0</v>
      </c>
      <c r="AS309" s="182">
        <v>124478.0</v>
      </c>
      <c r="AT309" s="182">
        <v>211436.0</v>
      </c>
      <c r="AU309" s="132">
        <f t="shared" si="37"/>
        <v>-14.90801081</v>
      </c>
      <c r="AV309" s="128">
        <v>133182.0</v>
      </c>
      <c r="AW309" s="130">
        <v>210494.0</v>
      </c>
      <c r="AX309" s="132">
        <f t="shared" si="38"/>
        <v>-14.93614745</v>
      </c>
      <c r="AY309" s="42">
        <v>721169.0</v>
      </c>
      <c r="AZ309" s="44">
        <v>633207.0</v>
      </c>
      <c r="BA309" s="44">
        <v>40948.0</v>
      </c>
      <c r="BB309" s="44">
        <v>20858.0</v>
      </c>
      <c r="BC309" s="44">
        <v>11491.0</v>
      </c>
      <c r="BD309" s="44">
        <v>1247.0</v>
      </c>
      <c r="BE309" s="71">
        <v>13418.0</v>
      </c>
      <c r="BF309" s="42">
        <v>542712.0</v>
      </c>
      <c r="BG309" s="44">
        <v>486875.0</v>
      </c>
      <c r="BH309" s="44">
        <v>28420.0</v>
      </c>
      <c r="BI309" s="44">
        <v>12401.0</v>
      </c>
      <c r="BJ309" s="44">
        <v>8462.0</v>
      </c>
      <c r="BK309" s="44">
        <v>998.0</v>
      </c>
      <c r="BL309" s="71">
        <v>5556.0</v>
      </c>
      <c r="BM309" s="186"/>
      <c r="BN309" s="186"/>
      <c r="BO309" s="44"/>
      <c r="BP309" s="58"/>
      <c r="BQ309" s="58"/>
      <c r="BR309" s="58"/>
      <c r="BS309" s="58"/>
      <c r="BT309" s="58"/>
      <c r="BU309" s="58"/>
      <c r="BV309" s="58"/>
      <c r="BW309" s="58"/>
      <c r="BX309" s="58"/>
      <c r="BY309" s="58"/>
      <c r="BZ309" s="58"/>
      <c r="CA309" s="58"/>
      <c r="CB309" s="58"/>
      <c r="CC309" s="58"/>
      <c r="CD309" s="56"/>
      <c r="CE309" s="56"/>
      <c r="CF309" s="58"/>
      <c r="CG309" s="56"/>
      <c r="CH309" s="58"/>
      <c r="CI309" s="58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</row>
    <row r="310" ht="15.0" customHeight="1">
      <c r="A310" s="176" t="s">
        <v>2277</v>
      </c>
      <c r="B310" s="178" t="s">
        <v>2278</v>
      </c>
      <c r="C310" s="65" t="s">
        <v>2279</v>
      </c>
      <c r="D310" s="67" t="s">
        <v>2280</v>
      </c>
      <c r="E310" s="69" t="s">
        <v>2281</v>
      </c>
      <c r="F310" s="71" t="s">
        <v>2282</v>
      </c>
      <c r="G310" s="73">
        <v>1946.0</v>
      </c>
      <c r="H310" s="75" t="s">
        <v>110</v>
      </c>
      <c r="I310" s="73">
        <v>1982.0</v>
      </c>
      <c r="J310" s="87">
        <f t="shared" si="48"/>
        <v>0.6774103226</v>
      </c>
      <c r="K310" s="89">
        <f t="shared" si="49"/>
        <v>0.3217123479</v>
      </c>
      <c r="L310" s="42" t="str">
        <f t="shared" si="31"/>
        <v>D+</v>
      </c>
      <c r="M310" s="180">
        <f t="shared" si="32"/>
        <v>15.43269492</v>
      </c>
      <c r="N310" s="87">
        <f t="shared" si="6"/>
        <v>0.6863693978</v>
      </c>
      <c r="O310" s="89">
        <f t="shared" si="7"/>
        <v>0.3136306022</v>
      </c>
      <c r="P310" s="44" t="str">
        <f t="shared" si="33"/>
        <v>D+</v>
      </c>
      <c r="Q310" s="180">
        <f t="shared" si="34"/>
        <v>16.67242046</v>
      </c>
      <c r="R310" s="87">
        <f t="shared" si="8"/>
        <v>0.6788131368</v>
      </c>
      <c r="S310" s="89">
        <f t="shared" si="9"/>
        <v>0.3211868632</v>
      </c>
      <c r="T310" s="44" t="str">
        <f t="shared" si="35"/>
        <v>D+</v>
      </c>
      <c r="U310" s="180">
        <f t="shared" si="36"/>
        <v>14.19296939</v>
      </c>
      <c r="V310" s="87">
        <f t="shared" si="50"/>
        <v>0.6780051565</v>
      </c>
      <c r="W310" s="124">
        <f t="shared" si="51"/>
        <v>0.3219948435</v>
      </c>
      <c r="X310" s="87">
        <f t="shared" si="12"/>
        <v>0.760278731</v>
      </c>
      <c r="Y310" s="124">
        <f t="shared" si="13"/>
        <v>0.239721269</v>
      </c>
      <c r="Z310" s="87">
        <f t="shared" si="14"/>
        <v>0.7538202646</v>
      </c>
      <c r="AA310" s="89">
        <f t="shared" si="15"/>
        <v>0.1420218239</v>
      </c>
      <c r="AB310" s="89">
        <f t="shared" si="16"/>
        <v>0.07482574232</v>
      </c>
      <c r="AC310" s="89">
        <f t="shared" si="17"/>
        <v>0.01301136117</v>
      </c>
      <c r="AD310" s="89">
        <f t="shared" si="18"/>
        <v>0.002438158448</v>
      </c>
      <c r="AE310" s="89">
        <f t="shared" si="19"/>
        <v>0.01388264959</v>
      </c>
      <c r="AF310" s="87"/>
      <c r="AG310" s="124"/>
      <c r="AH310" s="21">
        <v>307.0</v>
      </c>
      <c r="AI310" s="128">
        <f t="shared" si="20"/>
        <v>160715</v>
      </c>
      <c r="AJ310" s="182">
        <v>108870.0</v>
      </c>
      <c r="AK310" s="182">
        <v>51704.0</v>
      </c>
      <c r="AL310" s="197">
        <v>141.0</v>
      </c>
      <c r="AM310" s="42">
        <v>217775.0</v>
      </c>
      <c r="AN310" s="71">
        <v>68666.0</v>
      </c>
      <c r="AO310" s="289"/>
      <c r="AP310" s="71"/>
      <c r="AQ310" s="109">
        <f t="shared" si="21"/>
        <v>15.43269492</v>
      </c>
      <c r="AR310" s="198">
        <v>321454.0</v>
      </c>
      <c r="AS310" s="182">
        <v>217146.0</v>
      </c>
      <c r="AT310" s="182">
        <v>99223.0</v>
      </c>
      <c r="AU310" s="132">
        <f t="shared" si="37"/>
        <v>16.67242046</v>
      </c>
      <c r="AV310" s="128">
        <v>227380.0</v>
      </c>
      <c r="AW310" s="130">
        <v>107587.0</v>
      </c>
      <c r="AX310" s="132">
        <f t="shared" si="38"/>
        <v>14.19296939</v>
      </c>
      <c r="AY310" s="42">
        <v>722432.0</v>
      </c>
      <c r="AZ310" s="44">
        <v>513475.0</v>
      </c>
      <c r="BA310" s="44">
        <v>112303.0</v>
      </c>
      <c r="BB310" s="44">
        <v>67768.0</v>
      </c>
      <c r="BC310" s="44">
        <v>8957.0</v>
      </c>
      <c r="BD310" s="44">
        <v>1704.0</v>
      </c>
      <c r="BE310" s="71">
        <v>18225.0</v>
      </c>
      <c r="BF310" s="42">
        <v>552056.0</v>
      </c>
      <c r="BG310" s="44">
        <v>416151.0</v>
      </c>
      <c r="BH310" s="44">
        <v>78404.0</v>
      </c>
      <c r="BI310" s="44">
        <v>41308.0</v>
      </c>
      <c r="BJ310" s="44">
        <v>7183.0</v>
      </c>
      <c r="BK310" s="44">
        <v>1346.0</v>
      </c>
      <c r="BL310" s="71">
        <v>7664.0</v>
      </c>
      <c r="BM310" s="186"/>
      <c r="BN310" s="186"/>
      <c r="BO310" s="44"/>
      <c r="BP310" s="58"/>
      <c r="BQ310" s="58"/>
      <c r="BR310" s="58"/>
      <c r="BS310" s="58"/>
      <c r="BT310" s="58"/>
      <c r="BU310" s="58"/>
      <c r="BV310" s="58"/>
      <c r="BW310" s="58"/>
      <c r="BX310" s="58"/>
      <c r="BY310" s="58"/>
      <c r="BZ310" s="58"/>
      <c r="CA310" s="58"/>
      <c r="CB310" s="58"/>
      <c r="CC310" s="58"/>
      <c r="CD310" s="56"/>
      <c r="CE310" s="56"/>
      <c r="CF310" s="58"/>
      <c r="CG310" s="56"/>
      <c r="CH310" s="58"/>
      <c r="CI310" s="58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</row>
    <row r="311" ht="15.0" customHeight="1">
      <c r="A311" s="139" t="s">
        <v>2283</v>
      </c>
      <c r="B311" s="140" t="s">
        <v>2284</v>
      </c>
      <c r="C311" s="72" t="s">
        <v>255</v>
      </c>
      <c r="D311" s="74" t="s">
        <v>2285</v>
      </c>
      <c r="E311" s="69" t="s">
        <v>2286</v>
      </c>
      <c r="F311" s="71" t="s">
        <v>2287</v>
      </c>
      <c r="G311" s="73">
        <v>1960.0</v>
      </c>
      <c r="H311" s="75" t="s">
        <v>203</v>
      </c>
      <c r="I311" s="73">
        <v>2002.0</v>
      </c>
      <c r="J311" s="87">
        <f t="shared" si="48"/>
        <v>0.3152896723</v>
      </c>
      <c r="K311" s="89">
        <f t="shared" si="49"/>
        <v>0.6517850912</v>
      </c>
      <c r="L311" s="42" t="str">
        <f t="shared" si="31"/>
        <v>R+</v>
      </c>
      <c r="M311" s="91">
        <f t="shared" si="32"/>
        <v>3.312497653</v>
      </c>
      <c r="N311" s="87">
        <f t="shared" si="6"/>
        <v>0.490260946</v>
      </c>
      <c r="O311" s="89">
        <f t="shared" si="7"/>
        <v>0.509739054</v>
      </c>
      <c r="P311" s="44" t="str">
        <f t="shared" si="33"/>
        <v>R+</v>
      </c>
      <c r="Q311" s="91">
        <f t="shared" si="34"/>
        <v>2.938424719</v>
      </c>
      <c r="R311" s="87">
        <f t="shared" si="8"/>
        <v>0.500017737</v>
      </c>
      <c r="S311" s="89">
        <f t="shared" si="9"/>
        <v>0.499982263</v>
      </c>
      <c r="T311" s="44" t="str">
        <f t="shared" si="35"/>
        <v>R+</v>
      </c>
      <c r="U311" s="91">
        <f t="shared" si="36"/>
        <v>3.686570588</v>
      </c>
      <c r="V311" s="87">
        <f t="shared" si="50"/>
        <v>0.3260240927</v>
      </c>
      <c r="W311" s="124">
        <f t="shared" si="51"/>
        <v>0.6739759073</v>
      </c>
      <c r="X311" s="87">
        <f t="shared" si="12"/>
        <v>0.386377167</v>
      </c>
      <c r="Y311" s="124">
        <f t="shared" si="13"/>
        <v>0.613622833</v>
      </c>
      <c r="Z311" s="87">
        <f t="shared" si="14"/>
        <v>0.7850097345</v>
      </c>
      <c r="AA311" s="89">
        <f t="shared" si="15"/>
        <v>0.1601485748</v>
      </c>
      <c r="AB311" s="89">
        <f t="shared" si="16"/>
        <v>0.0183583201</v>
      </c>
      <c r="AC311" s="89">
        <f t="shared" si="17"/>
        <v>0.01987098395</v>
      </c>
      <c r="AD311" s="89">
        <f t="shared" si="18"/>
        <v>0.002137108713</v>
      </c>
      <c r="AE311" s="89">
        <f t="shared" si="19"/>
        <v>0.0144752779</v>
      </c>
      <c r="AF311" s="87"/>
      <c r="AG311" s="124"/>
      <c r="AH311" s="21">
        <v>308.0</v>
      </c>
      <c r="AI311" s="128">
        <f t="shared" si="20"/>
        <v>200606</v>
      </c>
      <c r="AJ311" s="182">
        <v>63249.0</v>
      </c>
      <c r="AK311" s="182">
        <v>130752.0</v>
      </c>
      <c r="AL311" s="183">
        <v>6605.0</v>
      </c>
      <c r="AM311" s="42">
        <v>131097.0</v>
      </c>
      <c r="AN311" s="71">
        <v>208201.0</v>
      </c>
      <c r="AO311" s="42"/>
      <c r="AP311" s="71"/>
      <c r="AQ311" s="109">
        <f t="shared" si="21"/>
        <v>-3.312497653</v>
      </c>
      <c r="AR311" s="198">
        <v>358592.0</v>
      </c>
      <c r="AS311" s="182">
        <v>172942.0</v>
      </c>
      <c r="AT311" s="182">
        <v>179813.0</v>
      </c>
      <c r="AU311" s="132">
        <f t="shared" si="37"/>
        <v>-2.938424719</v>
      </c>
      <c r="AV311" s="128">
        <v>183239.0</v>
      </c>
      <c r="AW311" s="130">
        <v>183226.0</v>
      </c>
      <c r="AX311" s="132">
        <f t="shared" si="38"/>
        <v>-3.686570588</v>
      </c>
      <c r="AY311" s="42">
        <v>721931.0</v>
      </c>
      <c r="AZ311" s="44">
        <v>549891.0</v>
      </c>
      <c r="BA311" s="44">
        <v>123144.0</v>
      </c>
      <c r="BB311" s="44">
        <v>16102.0</v>
      </c>
      <c r="BC311" s="44">
        <v>14250.0</v>
      </c>
      <c r="BD311" s="44">
        <v>1518.0</v>
      </c>
      <c r="BE311" s="71">
        <v>17026.0</v>
      </c>
      <c r="BF311" s="42">
        <v>557295.0</v>
      </c>
      <c r="BG311" s="44">
        <v>437482.0</v>
      </c>
      <c r="BH311" s="44">
        <v>89250.0</v>
      </c>
      <c r="BI311" s="44">
        <v>10231.0</v>
      </c>
      <c r="BJ311" s="44">
        <v>11074.0</v>
      </c>
      <c r="BK311" s="44">
        <v>1191.0</v>
      </c>
      <c r="BL311" s="71">
        <v>8067.0</v>
      </c>
      <c r="BM311" s="186"/>
      <c r="BN311" s="186"/>
      <c r="BO311" s="44"/>
      <c r="BP311" s="58"/>
      <c r="BQ311" s="58"/>
      <c r="BR311" s="58"/>
      <c r="BS311" s="58"/>
      <c r="BT311" s="58"/>
      <c r="BU311" s="58"/>
      <c r="BV311" s="58"/>
      <c r="BW311" s="58"/>
      <c r="BX311" s="58"/>
      <c r="BY311" s="58"/>
      <c r="BZ311" s="58"/>
      <c r="CA311" s="58"/>
      <c r="CB311" s="58"/>
      <c r="CC311" s="58"/>
      <c r="CD311" s="56"/>
      <c r="CE311" s="56"/>
      <c r="CF311" s="58"/>
      <c r="CG311" s="56"/>
      <c r="CH311" s="58"/>
      <c r="CI311" s="58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</row>
    <row r="312" ht="15.0" customHeight="1">
      <c r="A312" s="176" t="s">
        <v>2288</v>
      </c>
      <c r="B312" s="178" t="s">
        <v>2289</v>
      </c>
      <c r="C312" s="65" t="s">
        <v>2290</v>
      </c>
      <c r="D312" s="67" t="s">
        <v>2291</v>
      </c>
      <c r="E312" s="69" t="s">
        <v>2292</v>
      </c>
      <c r="F312" s="71" t="s">
        <v>2293</v>
      </c>
      <c r="G312" s="73">
        <v>1952.0</v>
      </c>
      <c r="H312" s="75" t="s">
        <v>530</v>
      </c>
      <c r="I312" s="73" t="s">
        <v>697</v>
      </c>
      <c r="J312" s="87">
        <f t="shared" si="48"/>
        <v>0.7945076087</v>
      </c>
      <c r="K312" s="89">
        <f t="shared" si="49"/>
        <v>0.2054923913</v>
      </c>
      <c r="L312" s="42" t="str">
        <f t="shared" si="31"/>
        <v>D+</v>
      </c>
      <c r="M312" s="180">
        <f t="shared" si="32"/>
        <v>30.16935325</v>
      </c>
      <c r="N312" s="87">
        <f t="shared" si="6"/>
        <v>0.8333440248</v>
      </c>
      <c r="O312" s="89">
        <f t="shared" si="7"/>
        <v>0.1666559752</v>
      </c>
      <c r="P312" s="44" t="str">
        <f t="shared" si="33"/>
        <v>D+</v>
      </c>
      <c r="Q312" s="180">
        <f t="shared" si="34"/>
        <v>31.36988316</v>
      </c>
      <c r="R312" s="87">
        <f t="shared" si="8"/>
        <v>0.8265716763</v>
      </c>
      <c r="S312" s="89">
        <f t="shared" si="9"/>
        <v>0.1734283237</v>
      </c>
      <c r="T312" s="44" t="str">
        <f t="shared" si="35"/>
        <v>D+</v>
      </c>
      <c r="U312" s="180">
        <f t="shared" si="36"/>
        <v>28.96882334</v>
      </c>
      <c r="V312" s="87">
        <f t="shared" si="50"/>
        <v>0.7945076087</v>
      </c>
      <c r="W312" s="124">
        <f t="shared" si="51"/>
        <v>0.2054923913</v>
      </c>
      <c r="X312" s="78">
        <f t="shared" si="12"/>
        <v>1</v>
      </c>
      <c r="Y312" s="80">
        <f t="shared" si="13"/>
        <v>0</v>
      </c>
      <c r="Z312" s="87">
        <f t="shared" si="14"/>
        <v>0.4183328201</v>
      </c>
      <c r="AA312" s="89">
        <f t="shared" si="15"/>
        <v>0.5087852279</v>
      </c>
      <c r="AB312" s="89">
        <f t="shared" si="16"/>
        <v>0.0334518302</v>
      </c>
      <c r="AC312" s="89">
        <f t="shared" si="17"/>
        <v>0.02318250644</v>
      </c>
      <c r="AD312" s="89">
        <f t="shared" si="18"/>
        <v>0.001876757182</v>
      </c>
      <c r="AE312" s="89">
        <f t="shared" si="19"/>
        <v>0.01437085815</v>
      </c>
      <c r="AF312" s="78"/>
      <c r="AG312" s="80"/>
      <c r="AH312" s="21">
        <v>309.0</v>
      </c>
      <c r="AI312" s="128">
        <f t="shared" si="20"/>
        <v>172566</v>
      </c>
      <c r="AJ312" s="182">
        <v>137105.0</v>
      </c>
      <c r="AK312" s="182">
        <v>35461.0</v>
      </c>
      <c r="AL312" s="197">
        <v>0.0</v>
      </c>
      <c r="AM312" s="42">
        <v>258378.0</v>
      </c>
      <c r="AN312" s="71">
        <v>0.0</v>
      </c>
      <c r="AO312" s="42"/>
      <c r="AP312" s="71"/>
      <c r="AQ312" s="109">
        <f t="shared" si="21"/>
        <v>30.16935325</v>
      </c>
      <c r="AR312" s="198">
        <v>361124.0</v>
      </c>
      <c r="AS312" s="182">
        <v>298788.0</v>
      </c>
      <c r="AT312" s="182">
        <v>59753.0</v>
      </c>
      <c r="AU312" s="132">
        <f t="shared" si="37"/>
        <v>31.36988316</v>
      </c>
      <c r="AV312" s="128">
        <v>303165.0</v>
      </c>
      <c r="AW312" s="130">
        <v>63609.0</v>
      </c>
      <c r="AX312" s="132">
        <f t="shared" si="38"/>
        <v>28.96882334</v>
      </c>
      <c r="AY312" s="42">
        <v>720563.0</v>
      </c>
      <c r="AZ312" s="44">
        <v>274301.0</v>
      </c>
      <c r="BA312" s="44">
        <v>386243.0</v>
      </c>
      <c r="BB312" s="44">
        <v>27893.0</v>
      </c>
      <c r="BC312" s="44">
        <v>15567.0</v>
      </c>
      <c r="BD312" s="44">
        <v>1307.0</v>
      </c>
      <c r="BE312" s="71">
        <v>15252.0</v>
      </c>
      <c r="BF312" s="42">
        <v>548819.0</v>
      </c>
      <c r="BG312" s="44">
        <v>229589.0</v>
      </c>
      <c r="BH312" s="44">
        <v>279231.0</v>
      </c>
      <c r="BI312" s="44">
        <v>18359.0</v>
      </c>
      <c r="BJ312" s="44">
        <v>12723.0</v>
      </c>
      <c r="BK312" s="44">
        <v>1030.0</v>
      </c>
      <c r="BL312" s="71">
        <v>7887.0</v>
      </c>
      <c r="BM312" s="186"/>
      <c r="BN312" s="186"/>
      <c r="BO312" s="44"/>
      <c r="BP312" s="58"/>
      <c r="BQ312" s="58"/>
      <c r="BR312" s="58"/>
      <c r="BS312" s="58"/>
      <c r="BT312" s="58"/>
      <c r="BU312" s="58"/>
      <c r="BV312" s="58"/>
      <c r="BW312" s="58"/>
      <c r="BX312" s="58"/>
      <c r="BY312" s="58"/>
      <c r="BZ312" s="58"/>
      <c r="CA312" s="58"/>
      <c r="CB312" s="58"/>
      <c r="CC312" s="58"/>
      <c r="CD312" s="56"/>
      <c r="CE312" s="56"/>
      <c r="CF312" s="58"/>
      <c r="CG312" s="56"/>
      <c r="CH312" s="58"/>
      <c r="CI312" s="58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</row>
    <row r="313" ht="15.0" customHeight="1">
      <c r="A313" s="139" t="s">
        <v>2294</v>
      </c>
      <c r="B313" s="140" t="s">
        <v>2295</v>
      </c>
      <c r="C313" s="72" t="s">
        <v>362</v>
      </c>
      <c r="D313" s="74" t="s">
        <v>2296</v>
      </c>
      <c r="E313" s="69" t="s">
        <v>2297</v>
      </c>
      <c r="F313" s="71" t="s">
        <v>2298</v>
      </c>
      <c r="G313" s="73">
        <v>1962.0</v>
      </c>
      <c r="H313" s="75" t="s">
        <v>110</v>
      </c>
      <c r="I313" s="73">
        <v>2000.0</v>
      </c>
      <c r="J313" s="87">
        <f t="shared" si="48"/>
        <v>0.2775453341</v>
      </c>
      <c r="K313" s="89">
        <f t="shared" si="49"/>
        <v>0.6810761667</v>
      </c>
      <c r="L313" s="42" t="str">
        <f t="shared" si="31"/>
        <v>R+</v>
      </c>
      <c r="M313" s="91">
        <f t="shared" si="32"/>
        <v>7.771445039</v>
      </c>
      <c r="N313" s="87">
        <f t="shared" si="6"/>
        <v>0.4467142263</v>
      </c>
      <c r="O313" s="89">
        <f t="shared" si="7"/>
        <v>0.5532857737</v>
      </c>
      <c r="P313" s="44" t="str">
        <f t="shared" si="33"/>
        <v>R+</v>
      </c>
      <c r="Q313" s="91">
        <f t="shared" si="34"/>
        <v>7.293096691</v>
      </c>
      <c r="R313" s="87">
        <f t="shared" si="8"/>
        <v>0.454385509</v>
      </c>
      <c r="S313" s="89">
        <f t="shared" si="9"/>
        <v>0.545614491</v>
      </c>
      <c r="T313" s="44" t="str">
        <f t="shared" si="35"/>
        <v>R+</v>
      </c>
      <c r="U313" s="91">
        <f t="shared" si="36"/>
        <v>8.249793387</v>
      </c>
      <c r="V313" s="87">
        <f t="shared" si="50"/>
        <v>0.2895254632</v>
      </c>
      <c r="W313" s="124">
        <f t="shared" si="51"/>
        <v>0.7104745368</v>
      </c>
      <c r="X313" s="87">
        <f t="shared" si="12"/>
        <v>0.3653144743</v>
      </c>
      <c r="Y313" s="124">
        <f t="shared" si="13"/>
        <v>0.6346855257</v>
      </c>
      <c r="Z313" s="87">
        <f t="shared" si="14"/>
        <v>0.8955120242</v>
      </c>
      <c r="AA313" s="89">
        <f t="shared" si="15"/>
        <v>0.04541290623</v>
      </c>
      <c r="AB313" s="89">
        <f t="shared" si="16"/>
        <v>0.01541367572</v>
      </c>
      <c r="AC313" s="89">
        <f t="shared" si="17"/>
        <v>0.03034550231</v>
      </c>
      <c r="AD313" s="89">
        <f t="shared" si="18"/>
        <v>0.001707541397</v>
      </c>
      <c r="AE313" s="89">
        <f t="shared" si="19"/>
        <v>0.0116083501</v>
      </c>
      <c r="AF313" s="87"/>
      <c r="AG313" s="124"/>
      <c r="AH313" s="21">
        <v>310.0</v>
      </c>
      <c r="AI313" s="128">
        <f t="shared" si="20"/>
        <v>221081</v>
      </c>
      <c r="AJ313" s="182">
        <v>61360.0</v>
      </c>
      <c r="AK313" s="182">
        <v>150573.0</v>
      </c>
      <c r="AL313" s="183">
        <v>9148.0</v>
      </c>
      <c r="AM313" s="42">
        <v>134614.0</v>
      </c>
      <c r="AN313" s="71">
        <v>233874.0</v>
      </c>
      <c r="AO313" s="42"/>
      <c r="AP313" s="71"/>
      <c r="AQ313" s="109">
        <f t="shared" si="21"/>
        <v>-7.771445039</v>
      </c>
      <c r="AR313" s="198">
        <v>381462.0</v>
      </c>
      <c r="AS313" s="182">
        <v>167441.0</v>
      </c>
      <c r="AT313" s="182">
        <v>207387.0</v>
      </c>
      <c r="AU313" s="132">
        <f t="shared" si="37"/>
        <v>-7.293096691</v>
      </c>
      <c r="AV313" s="128">
        <v>167870.0</v>
      </c>
      <c r="AW313" s="130">
        <v>201574.0</v>
      </c>
      <c r="AX313" s="132">
        <f t="shared" si="38"/>
        <v>-8.249793387</v>
      </c>
      <c r="AY313" s="42">
        <v>723055.0</v>
      </c>
      <c r="AZ313" s="44">
        <v>637035.0</v>
      </c>
      <c r="BA313" s="44">
        <v>33656.0</v>
      </c>
      <c r="BB313" s="44">
        <v>13524.0</v>
      </c>
      <c r="BC313" s="44">
        <v>23057.0</v>
      </c>
      <c r="BD313" s="44">
        <v>1218.0</v>
      </c>
      <c r="BE313" s="71">
        <v>14565.0</v>
      </c>
      <c r="BF313" s="42">
        <v>545814.0</v>
      </c>
      <c r="BG313" s="44">
        <v>488783.0</v>
      </c>
      <c r="BH313" s="44">
        <v>24787.0</v>
      </c>
      <c r="BI313" s="44">
        <v>8413.0</v>
      </c>
      <c r="BJ313" s="44">
        <v>16563.0</v>
      </c>
      <c r="BK313" s="44">
        <v>932.0</v>
      </c>
      <c r="BL313" s="71">
        <v>6336.0</v>
      </c>
      <c r="BM313" s="186"/>
      <c r="BN313" s="186"/>
      <c r="BO313" s="44"/>
      <c r="BP313" s="58"/>
      <c r="BQ313" s="58"/>
      <c r="BR313" s="58"/>
      <c r="BS313" s="58"/>
      <c r="BT313" s="58"/>
      <c r="BU313" s="58"/>
      <c r="BV313" s="58"/>
      <c r="BW313" s="58"/>
      <c r="BX313" s="58"/>
      <c r="BY313" s="58"/>
      <c r="BZ313" s="58"/>
      <c r="CA313" s="58"/>
      <c r="CB313" s="58"/>
      <c r="CC313" s="58"/>
      <c r="CD313" s="56"/>
      <c r="CE313" s="56"/>
      <c r="CF313" s="58"/>
      <c r="CG313" s="56"/>
      <c r="CH313" s="58"/>
      <c r="CI313" s="58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</row>
    <row r="314" ht="15.0" customHeight="1">
      <c r="A314" s="176" t="s">
        <v>2299</v>
      </c>
      <c r="B314" s="178" t="s">
        <v>2300</v>
      </c>
      <c r="C314" s="65" t="s">
        <v>730</v>
      </c>
      <c r="D314" s="67" t="s">
        <v>1883</v>
      </c>
      <c r="E314" s="69" t="s">
        <v>2301</v>
      </c>
      <c r="F314" s="71" t="s">
        <v>2302</v>
      </c>
      <c r="G314" s="73">
        <v>1973.0</v>
      </c>
      <c r="H314" s="75" t="s">
        <v>110</v>
      </c>
      <c r="I314" s="73">
        <v>2002.0</v>
      </c>
      <c r="J314" s="87">
        <f t="shared" si="48"/>
        <v>0.6852156865</v>
      </c>
      <c r="K314" s="89">
        <f t="shared" si="49"/>
        <v>0.3147843135</v>
      </c>
      <c r="L314" s="42" t="str">
        <f t="shared" si="31"/>
        <v>D+</v>
      </c>
      <c r="M314" s="180">
        <f t="shared" si="32"/>
        <v>10.92176649</v>
      </c>
      <c r="N314" s="87">
        <f t="shared" si="6"/>
        <v>0.6399451001</v>
      </c>
      <c r="O314" s="89">
        <f t="shared" si="7"/>
        <v>0.3600548999</v>
      </c>
      <c r="P314" s="44" t="str">
        <f t="shared" si="33"/>
        <v>D+</v>
      </c>
      <c r="Q314" s="180">
        <f t="shared" si="34"/>
        <v>12.02999069</v>
      </c>
      <c r="R314" s="87">
        <f t="shared" si="8"/>
        <v>0.6350188658</v>
      </c>
      <c r="S314" s="89">
        <f t="shared" si="9"/>
        <v>0.3649811342</v>
      </c>
      <c r="T314" s="44" t="str">
        <f t="shared" si="35"/>
        <v>D+</v>
      </c>
      <c r="U314" s="180">
        <f t="shared" si="36"/>
        <v>9.813542286</v>
      </c>
      <c r="V314" s="87">
        <f t="shared" si="50"/>
        <v>0.6852156865</v>
      </c>
      <c r="W314" s="124">
        <f t="shared" si="51"/>
        <v>0.3147843135</v>
      </c>
      <c r="X314" s="87">
        <f t="shared" si="12"/>
        <v>0.727698602</v>
      </c>
      <c r="Y314" s="124">
        <f t="shared" si="13"/>
        <v>0.272301398</v>
      </c>
      <c r="Z314" s="87">
        <f t="shared" si="14"/>
        <v>0.8511469925</v>
      </c>
      <c r="AA314" s="89">
        <f t="shared" si="15"/>
        <v>0.1029171942</v>
      </c>
      <c r="AB314" s="89">
        <f t="shared" si="16"/>
        <v>0.02158611474</v>
      </c>
      <c r="AC314" s="89">
        <f t="shared" si="17"/>
        <v>0.01119111164</v>
      </c>
      <c r="AD314" s="89">
        <f t="shared" si="18"/>
        <v>0.001878044589</v>
      </c>
      <c r="AE314" s="89">
        <f t="shared" si="19"/>
        <v>0.01128054234</v>
      </c>
      <c r="AF314" s="87"/>
      <c r="AG314" s="124"/>
      <c r="AH314" s="21">
        <v>311.0</v>
      </c>
      <c r="AI314" s="128">
        <f t="shared" si="20"/>
        <v>175463</v>
      </c>
      <c r="AJ314" s="182">
        <v>120230.0</v>
      </c>
      <c r="AK314" s="182">
        <v>55233.0</v>
      </c>
      <c r="AL314" s="197">
        <v>0.0</v>
      </c>
      <c r="AM314" s="42">
        <v>235492.0</v>
      </c>
      <c r="AN314" s="71">
        <v>88120.0</v>
      </c>
      <c r="AO314" s="42"/>
      <c r="AP314" s="71"/>
      <c r="AQ314" s="109">
        <f t="shared" si="21"/>
        <v>10.92176649</v>
      </c>
      <c r="AR314" s="198">
        <v>337776.0</v>
      </c>
      <c r="AS314" s="182">
        <v>212616.0</v>
      </c>
      <c r="AT314" s="182">
        <v>119625.0</v>
      </c>
      <c r="AU314" s="132">
        <f t="shared" si="37"/>
        <v>12.02999069</v>
      </c>
      <c r="AV314" s="128">
        <v>222155.0</v>
      </c>
      <c r="AW314" s="130">
        <v>127685.0</v>
      </c>
      <c r="AX314" s="132">
        <f t="shared" si="38"/>
        <v>9.813542286</v>
      </c>
      <c r="AY314" s="42">
        <v>723040.0</v>
      </c>
      <c r="AZ314" s="44">
        <v>597736.0</v>
      </c>
      <c r="BA314" s="44">
        <v>82339.0</v>
      </c>
      <c r="BB314" s="44">
        <v>18816.0</v>
      </c>
      <c r="BC314" s="44">
        <v>8001.0</v>
      </c>
      <c r="BD314" s="44">
        <v>1321.0</v>
      </c>
      <c r="BE314" s="71">
        <v>14827.0</v>
      </c>
      <c r="BF314" s="42">
        <v>570274.0</v>
      </c>
      <c r="BG314" s="44">
        <v>485387.0</v>
      </c>
      <c r="BH314" s="44">
        <v>58691.0</v>
      </c>
      <c r="BI314" s="44">
        <v>12310.0</v>
      </c>
      <c r="BJ314" s="44">
        <v>6382.0</v>
      </c>
      <c r="BK314" s="44">
        <v>1071.0</v>
      </c>
      <c r="BL314" s="71">
        <v>6433.0</v>
      </c>
      <c r="BM314" s="186"/>
      <c r="BN314" s="186"/>
      <c r="BO314" s="44"/>
      <c r="BP314" s="58"/>
      <c r="BQ314" s="58"/>
      <c r="BR314" s="58"/>
      <c r="BS314" s="58"/>
      <c r="BT314" s="58"/>
      <c r="BU314" s="58"/>
      <c r="BV314" s="58"/>
      <c r="BW314" s="58"/>
      <c r="BX314" s="58"/>
      <c r="BY314" s="58"/>
      <c r="BZ314" s="58"/>
      <c r="CA314" s="58"/>
      <c r="CB314" s="58"/>
      <c r="CC314" s="58"/>
      <c r="CD314" s="56"/>
      <c r="CE314" s="56"/>
      <c r="CF314" s="58"/>
      <c r="CG314" s="56"/>
      <c r="CH314" s="58"/>
      <c r="CI314" s="58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</row>
    <row r="315" ht="15.0" customHeight="1">
      <c r="A315" s="139" t="s">
        <v>2303</v>
      </c>
      <c r="B315" s="140" t="s">
        <v>2304</v>
      </c>
      <c r="C315" s="72" t="s">
        <v>271</v>
      </c>
      <c r="D315" s="74" t="s">
        <v>2250</v>
      </c>
      <c r="E315" s="69" t="s">
        <v>2305</v>
      </c>
      <c r="F315" s="71" t="s">
        <v>2306</v>
      </c>
      <c r="G315" s="73">
        <v>1957.0</v>
      </c>
      <c r="H315" s="75" t="s">
        <v>110</v>
      </c>
      <c r="I315" s="73">
        <v>2012.0</v>
      </c>
      <c r="J315" s="87">
        <f t="shared" si="48"/>
        <v>0.3302078479</v>
      </c>
      <c r="K315" s="89">
        <f t="shared" si="49"/>
        <v>0.6325659428</v>
      </c>
      <c r="L315" s="42" t="str">
        <f t="shared" si="31"/>
        <v>R+</v>
      </c>
      <c r="M315" s="91">
        <f t="shared" si="32"/>
        <v>3.750791068</v>
      </c>
      <c r="N315" s="87">
        <f t="shared" si="6"/>
        <v>0.483199342</v>
      </c>
      <c r="O315" s="89">
        <f t="shared" si="7"/>
        <v>0.516800658</v>
      </c>
      <c r="P315" s="44" t="str">
        <f t="shared" si="33"/>
        <v>R+</v>
      </c>
      <c r="Q315" s="91">
        <f t="shared" si="34"/>
        <v>3.644585117</v>
      </c>
      <c r="R315" s="87">
        <f t="shared" si="8"/>
        <v>0.4983134727</v>
      </c>
      <c r="S315" s="89">
        <f t="shared" si="9"/>
        <v>0.5016865273</v>
      </c>
      <c r="T315" s="44" t="str">
        <f t="shared" si="35"/>
        <v>R+</v>
      </c>
      <c r="U315" s="91">
        <f t="shared" si="36"/>
        <v>3.856997019</v>
      </c>
      <c r="V315" s="87">
        <f t="shared" si="50"/>
        <v>0.3429755266</v>
      </c>
      <c r="W315" s="124">
        <f t="shared" si="51"/>
        <v>0.6570244734</v>
      </c>
      <c r="X315" s="87">
        <f t="shared" si="12"/>
        <v>0.4175034412</v>
      </c>
      <c r="Y315" s="124">
        <f t="shared" si="13"/>
        <v>0.5824965588</v>
      </c>
      <c r="Z315" s="87">
        <f t="shared" si="14"/>
        <v>0.9200752216</v>
      </c>
      <c r="AA315" s="89">
        <f t="shared" si="15"/>
        <v>0.03577193647</v>
      </c>
      <c r="AB315" s="89">
        <f t="shared" si="16"/>
        <v>0.01707885769</v>
      </c>
      <c r="AC315" s="89">
        <f t="shared" si="17"/>
        <v>0.01836335012</v>
      </c>
      <c r="AD315" s="89">
        <f t="shared" si="18"/>
        <v>0.001108757919</v>
      </c>
      <c r="AE315" s="89">
        <f t="shared" si="19"/>
        <v>0.007601876192</v>
      </c>
      <c r="AF315" s="87"/>
      <c r="AG315" s="124"/>
      <c r="AH315" s="21">
        <v>312.0</v>
      </c>
      <c r="AI315" s="128">
        <f t="shared" si="20"/>
        <v>214580</v>
      </c>
      <c r="AJ315" s="182">
        <v>70856.0</v>
      </c>
      <c r="AK315" s="182">
        <v>135736.0</v>
      </c>
      <c r="AL315" s="183">
        <v>7988.0</v>
      </c>
      <c r="AM315" s="42">
        <v>131638.0</v>
      </c>
      <c r="AN315" s="71">
        <v>183660.0</v>
      </c>
      <c r="AO315" s="42"/>
      <c r="AP315" s="71"/>
      <c r="AQ315" s="109">
        <f t="shared" si="21"/>
        <v>-3.750791068</v>
      </c>
      <c r="AR315" s="198">
        <v>377833.0</v>
      </c>
      <c r="AS315" s="182">
        <v>179769.0</v>
      </c>
      <c r="AT315" s="182">
        <v>192270.0</v>
      </c>
      <c r="AU315" s="132">
        <f t="shared" si="37"/>
        <v>-3.644585117</v>
      </c>
      <c r="AV315" s="128">
        <v>189099.0</v>
      </c>
      <c r="AW315" s="130">
        <v>190379.0</v>
      </c>
      <c r="AX315" s="132">
        <f t="shared" si="38"/>
        <v>-3.856997019</v>
      </c>
      <c r="AY315" s="42">
        <v>720673.0</v>
      </c>
      <c r="AZ315" s="44">
        <v>653150.0</v>
      </c>
      <c r="BA315" s="44">
        <v>26962.0</v>
      </c>
      <c r="BB315" s="44">
        <v>16214.0</v>
      </c>
      <c r="BC315" s="44">
        <v>13900.0</v>
      </c>
      <c r="BD315" s="44">
        <v>746.0</v>
      </c>
      <c r="BE315" s="71">
        <v>9701.0</v>
      </c>
      <c r="BF315" s="42">
        <v>551969.0</v>
      </c>
      <c r="BG315" s="44">
        <v>507853.0</v>
      </c>
      <c r="BH315" s="44">
        <v>19745.0</v>
      </c>
      <c r="BI315" s="44">
        <v>9427.0</v>
      </c>
      <c r="BJ315" s="44">
        <v>10136.0</v>
      </c>
      <c r="BK315" s="44">
        <v>612.0</v>
      </c>
      <c r="BL315" s="71">
        <v>4196.0</v>
      </c>
      <c r="BM315" s="186"/>
      <c r="BN315" s="186"/>
      <c r="BO315" s="44"/>
      <c r="BP315" s="58"/>
      <c r="BQ315" s="58"/>
      <c r="BR315" s="58"/>
      <c r="BS315" s="58"/>
      <c r="BT315" s="58"/>
      <c r="BU315" s="58"/>
      <c r="BV315" s="58"/>
      <c r="BW315" s="58"/>
      <c r="BX315" s="58"/>
      <c r="BY315" s="58"/>
      <c r="BZ315" s="58"/>
      <c r="CA315" s="58"/>
      <c r="CB315" s="58"/>
      <c r="CC315" s="58"/>
      <c r="CD315" s="56"/>
      <c r="CE315" s="56"/>
      <c r="CF315" s="58"/>
      <c r="CG315" s="56"/>
      <c r="CH315" s="58"/>
      <c r="CI315" s="58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</row>
    <row r="316" ht="15.0" customHeight="1">
      <c r="A316" s="176" t="s">
        <v>2307</v>
      </c>
      <c r="B316" s="178" t="s">
        <v>2308</v>
      </c>
      <c r="C316" s="72" t="s">
        <v>476</v>
      </c>
      <c r="D316" s="74" t="s">
        <v>2309</v>
      </c>
      <c r="E316" s="69" t="s">
        <v>2310</v>
      </c>
      <c r="F316" s="71" t="s">
        <v>2311</v>
      </c>
      <c r="G316" s="73">
        <v>1965.0</v>
      </c>
      <c r="H316" s="75" t="s">
        <v>1063</v>
      </c>
      <c r="I316" s="73">
        <v>2010.0</v>
      </c>
      <c r="J316" s="87">
        <f t="shared" si="48"/>
        <v>0.3397629238</v>
      </c>
      <c r="K316" s="89">
        <f t="shared" si="49"/>
        <v>0.6602370762</v>
      </c>
      <c r="L316" s="42" t="str">
        <f t="shared" si="31"/>
        <v>R+</v>
      </c>
      <c r="M316" s="91">
        <f t="shared" si="32"/>
        <v>5.792614244</v>
      </c>
      <c r="N316" s="87">
        <f t="shared" si="6"/>
        <v>0.4718792987</v>
      </c>
      <c r="O316" s="89">
        <f t="shared" si="7"/>
        <v>0.5281207013</v>
      </c>
      <c r="P316" s="44" t="str">
        <f t="shared" si="33"/>
        <v>R+</v>
      </c>
      <c r="Q316" s="91">
        <f t="shared" si="34"/>
        <v>4.776589443</v>
      </c>
      <c r="R316" s="87">
        <f t="shared" si="8"/>
        <v>0.4687970525</v>
      </c>
      <c r="S316" s="89">
        <f t="shared" si="9"/>
        <v>0.5312029475</v>
      </c>
      <c r="T316" s="44" t="str">
        <f t="shared" si="35"/>
        <v>R+</v>
      </c>
      <c r="U316" s="91">
        <f t="shared" si="36"/>
        <v>6.808639044</v>
      </c>
      <c r="V316" s="87">
        <f t="shared" si="50"/>
        <v>0.3397629238</v>
      </c>
      <c r="W316" s="124">
        <f t="shared" si="51"/>
        <v>0.6602370762</v>
      </c>
      <c r="X316" s="87">
        <f t="shared" si="12"/>
        <v>0.3844121572</v>
      </c>
      <c r="Y316" s="124">
        <f t="shared" si="13"/>
        <v>0.6155878428</v>
      </c>
      <c r="Z316" s="87">
        <f t="shared" si="14"/>
        <v>0.9135666373</v>
      </c>
      <c r="AA316" s="89">
        <f t="shared" si="15"/>
        <v>0.03715359577</v>
      </c>
      <c r="AB316" s="89">
        <f t="shared" si="16"/>
        <v>0.01534519035</v>
      </c>
      <c r="AC316" s="89">
        <f t="shared" si="17"/>
        <v>0.0205495711</v>
      </c>
      <c r="AD316" s="89">
        <f t="shared" si="18"/>
        <v>0.00202132825</v>
      </c>
      <c r="AE316" s="89">
        <f t="shared" si="19"/>
        <v>0.01136367723</v>
      </c>
      <c r="AF316" s="87"/>
      <c r="AG316" s="124"/>
      <c r="AH316" s="21">
        <v>313.0</v>
      </c>
      <c r="AI316" s="128">
        <f t="shared" si="20"/>
        <v>194621</v>
      </c>
      <c r="AJ316" s="182">
        <v>66125.0</v>
      </c>
      <c r="AK316" s="182">
        <v>128496.0</v>
      </c>
      <c r="AL316" s="197">
        <v>0.0</v>
      </c>
      <c r="AM316" s="42">
        <v>128188.0</v>
      </c>
      <c r="AN316" s="71">
        <v>205277.0</v>
      </c>
      <c r="AO316" s="42"/>
      <c r="AP316" s="71"/>
      <c r="AQ316" s="109">
        <f t="shared" si="21"/>
        <v>-5.792614244</v>
      </c>
      <c r="AR316" s="198">
        <v>347923.0</v>
      </c>
      <c r="AS316" s="182">
        <v>161227.0</v>
      </c>
      <c r="AT316" s="182">
        <v>180443.0</v>
      </c>
      <c r="AU316" s="132">
        <f t="shared" si="37"/>
        <v>-4.776589443</v>
      </c>
      <c r="AV316" s="128">
        <v>161592.0</v>
      </c>
      <c r="AW316" s="130">
        <v>183103.0</v>
      </c>
      <c r="AX316" s="132">
        <f t="shared" si="38"/>
        <v>-6.808639044</v>
      </c>
      <c r="AY316" s="42">
        <v>722961.0</v>
      </c>
      <c r="AZ316" s="44">
        <v>653667.0</v>
      </c>
      <c r="BA316" s="44">
        <v>26817.0</v>
      </c>
      <c r="BB316" s="44">
        <v>13392.0</v>
      </c>
      <c r="BC316" s="44">
        <v>14767.0</v>
      </c>
      <c r="BD316" s="44">
        <v>1442.0</v>
      </c>
      <c r="BE316" s="71">
        <v>12876.0</v>
      </c>
      <c r="BF316" s="42">
        <v>556070.0</v>
      </c>
      <c r="BG316" s="44">
        <v>508007.0</v>
      </c>
      <c r="BH316" s="44">
        <v>20660.0</v>
      </c>
      <c r="BI316" s="44">
        <v>8533.0</v>
      </c>
      <c r="BJ316" s="44">
        <v>11427.0</v>
      </c>
      <c r="BK316" s="44">
        <v>1124.0</v>
      </c>
      <c r="BL316" s="71">
        <v>6319.0</v>
      </c>
      <c r="BM316" s="186"/>
      <c r="BN316" s="186"/>
      <c r="BO316" s="44"/>
      <c r="BP316" s="58"/>
      <c r="BQ316" s="58"/>
      <c r="BR316" s="58"/>
      <c r="BS316" s="58"/>
      <c r="BT316" s="58"/>
      <c r="BU316" s="58"/>
      <c r="BV316" s="58"/>
      <c r="BW316" s="58"/>
      <c r="BX316" s="58"/>
      <c r="BY316" s="58"/>
      <c r="BZ316" s="58"/>
      <c r="CA316" s="58"/>
      <c r="CB316" s="58"/>
      <c r="CC316" s="58"/>
      <c r="CD316" s="56"/>
      <c r="CE316" s="56"/>
      <c r="CF316" s="58"/>
      <c r="CG316" s="56"/>
      <c r="CH316" s="58"/>
      <c r="CI316" s="58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</row>
    <row r="317" ht="15.0" customHeight="1">
      <c r="A317" s="139" t="s">
        <v>2312</v>
      </c>
      <c r="B317" s="140" t="s">
        <v>2313</v>
      </c>
      <c r="C317" s="72" t="s">
        <v>303</v>
      </c>
      <c r="D317" s="74" t="s">
        <v>2314</v>
      </c>
      <c r="E317" s="69" t="s">
        <v>2315</v>
      </c>
      <c r="F317" s="71" t="s">
        <v>2316</v>
      </c>
      <c r="G317" s="73">
        <v>1958.0</v>
      </c>
      <c r="H317" s="75" t="s">
        <v>110</v>
      </c>
      <c r="I317" s="73">
        <v>2010.0</v>
      </c>
      <c r="J317" s="87">
        <f t="shared" si="48"/>
        <v>0.362623267</v>
      </c>
      <c r="K317" s="89">
        <f t="shared" si="49"/>
        <v>0.637376733</v>
      </c>
      <c r="L317" s="42" t="str">
        <f t="shared" si="31"/>
        <v>R+</v>
      </c>
      <c r="M317" s="91">
        <f t="shared" si="32"/>
        <v>5.930703143</v>
      </c>
      <c r="N317" s="87">
        <f t="shared" si="6"/>
        <v>0.4585880171</v>
      </c>
      <c r="O317" s="89">
        <f t="shared" si="7"/>
        <v>0.5414119829</v>
      </c>
      <c r="P317" s="44" t="str">
        <f t="shared" si="33"/>
        <v>R+</v>
      </c>
      <c r="Q317" s="91">
        <f t="shared" si="34"/>
        <v>6.10571761</v>
      </c>
      <c r="R317" s="87">
        <f t="shared" si="8"/>
        <v>0.4793265561</v>
      </c>
      <c r="S317" s="89">
        <f t="shared" si="9"/>
        <v>0.5206734439</v>
      </c>
      <c r="T317" s="44" t="str">
        <f t="shared" si="35"/>
        <v>R+</v>
      </c>
      <c r="U317" s="91">
        <f t="shared" si="36"/>
        <v>5.755688676</v>
      </c>
      <c r="V317" s="87">
        <f t="shared" si="50"/>
        <v>0.362623267</v>
      </c>
      <c r="W317" s="124">
        <f t="shared" si="51"/>
        <v>0.637376733</v>
      </c>
      <c r="X317" s="87">
        <f t="shared" si="12"/>
        <v>0.4795331829</v>
      </c>
      <c r="Y317" s="124">
        <f t="shared" si="13"/>
        <v>0.5204668171</v>
      </c>
      <c r="Z317" s="87">
        <f t="shared" si="14"/>
        <v>0.9404500371</v>
      </c>
      <c r="AA317" s="89">
        <f t="shared" si="15"/>
        <v>0.01701504685</v>
      </c>
      <c r="AB317" s="89">
        <f t="shared" si="16"/>
        <v>0.01477854689</v>
      </c>
      <c r="AC317" s="89">
        <f t="shared" si="17"/>
        <v>0.01884458306</v>
      </c>
      <c r="AD317" s="89">
        <f t="shared" si="18"/>
        <v>0.001242499982</v>
      </c>
      <c r="AE317" s="89">
        <f t="shared" si="19"/>
        <v>0.007669286121</v>
      </c>
      <c r="AF317" s="87"/>
      <c r="AG317" s="124"/>
      <c r="AH317" s="21">
        <v>314.0</v>
      </c>
      <c r="AI317" s="128">
        <f t="shared" si="20"/>
        <v>207375</v>
      </c>
      <c r="AJ317" s="182">
        <v>75199.0</v>
      </c>
      <c r="AK317" s="182">
        <v>132176.0</v>
      </c>
      <c r="AL317" s="197">
        <v>0.0</v>
      </c>
      <c r="AM317" s="42">
        <v>170604.0</v>
      </c>
      <c r="AN317" s="71">
        <v>185167.0</v>
      </c>
      <c r="AO317" s="42"/>
      <c r="AP317" s="71"/>
      <c r="AQ317" s="109">
        <f t="shared" si="21"/>
        <v>-5.930703143</v>
      </c>
      <c r="AR317" s="198">
        <v>374209.0</v>
      </c>
      <c r="AS317" s="182">
        <v>169108.0</v>
      </c>
      <c r="AT317" s="182">
        <v>199650.0</v>
      </c>
      <c r="AU317" s="132">
        <f t="shared" si="37"/>
        <v>-6.10571761</v>
      </c>
      <c r="AV317" s="128">
        <v>180871.0</v>
      </c>
      <c r="AW317" s="130">
        <v>196473.0</v>
      </c>
      <c r="AX317" s="132">
        <f t="shared" si="38"/>
        <v>-5.755688676</v>
      </c>
      <c r="AY317" s="42">
        <v>719950.0</v>
      </c>
      <c r="AZ317" s="44">
        <v>669939.0</v>
      </c>
      <c r="BA317" s="44">
        <v>12795.0</v>
      </c>
      <c r="BB317" s="44">
        <v>13217.0</v>
      </c>
      <c r="BC317" s="44">
        <v>14055.0</v>
      </c>
      <c r="BD317" s="44">
        <v>887.0</v>
      </c>
      <c r="BE317" s="71">
        <v>9057.0</v>
      </c>
      <c r="BF317" s="42">
        <v>555332.0</v>
      </c>
      <c r="BG317" s="44">
        <v>522262.0</v>
      </c>
      <c r="BH317" s="44">
        <v>9449.0</v>
      </c>
      <c r="BI317" s="44">
        <v>8207.0</v>
      </c>
      <c r="BJ317" s="44">
        <v>10465.0</v>
      </c>
      <c r="BK317" s="44">
        <v>690.0</v>
      </c>
      <c r="BL317" s="71">
        <v>4259.0</v>
      </c>
      <c r="BM317" s="186"/>
      <c r="BN317" s="186"/>
      <c r="BO317" s="44"/>
      <c r="BP317" s="58"/>
      <c r="BQ317" s="58"/>
      <c r="BR317" s="58"/>
      <c r="BS317" s="58"/>
      <c r="BT317" s="58"/>
      <c r="BU317" s="58"/>
      <c r="BV317" s="58"/>
      <c r="BW317" s="58"/>
      <c r="BX317" s="58"/>
      <c r="BY317" s="58"/>
      <c r="BZ317" s="58"/>
      <c r="CA317" s="58"/>
      <c r="CB317" s="58"/>
      <c r="CC317" s="58"/>
      <c r="CD317" s="56"/>
      <c r="CE317" s="56"/>
      <c r="CF317" s="58"/>
      <c r="CG317" s="56"/>
      <c r="CH317" s="58"/>
      <c r="CI317" s="58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</row>
    <row r="318" ht="15.0" customHeight="1">
      <c r="A318" s="176" t="s">
        <v>2317</v>
      </c>
      <c r="B318" s="178" t="s">
        <v>2318</v>
      </c>
      <c r="C318" s="72" t="s">
        <v>303</v>
      </c>
      <c r="D318" s="74" t="s">
        <v>2319</v>
      </c>
      <c r="E318" s="69" t="s">
        <v>2320</v>
      </c>
      <c r="F318" s="71" t="s">
        <v>2321</v>
      </c>
      <c r="G318" s="73">
        <v>1975.0</v>
      </c>
      <c r="H318" s="75" t="s">
        <v>129</v>
      </c>
      <c r="I318" s="73">
        <v>2012.0</v>
      </c>
      <c r="J318" s="277">
        <v>0.0</v>
      </c>
      <c r="K318" s="278">
        <v>1.0</v>
      </c>
      <c r="L318" s="42" t="str">
        <f t="shared" si="31"/>
        <v>R+</v>
      </c>
      <c r="M318" s="91">
        <f t="shared" si="32"/>
        <v>17.79921383</v>
      </c>
      <c r="N318" s="87">
        <f t="shared" si="6"/>
        <v>0.3422455984</v>
      </c>
      <c r="O318" s="89">
        <f t="shared" si="7"/>
        <v>0.6577544016</v>
      </c>
      <c r="P318" s="44" t="str">
        <f t="shared" si="33"/>
        <v>R+</v>
      </c>
      <c r="Q318" s="91">
        <f t="shared" si="34"/>
        <v>17.73995948</v>
      </c>
      <c r="R318" s="87">
        <f t="shared" si="8"/>
        <v>0.3582987611</v>
      </c>
      <c r="S318" s="89">
        <f t="shared" si="9"/>
        <v>0.6417012389</v>
      </c>
      <c r="T318" s="44" t="str">
        <f t="shared" si="35"/>
        <v>R+</v>
      </c>
      <c r="U318" s="91">
        <f t="shared" si="36"/>
        <v>17.85846818</v>
      </c>
      <c r="V318" s="277">
        <v>0.0</v>
      </c>
      <c r="W318" s="279">
        <v>1.0</v>
      </c>
      <c r="X318" s="87">
        <f t="shared" si="12"/>
        <v>0.3354837526</v>
      </c>
      <c r="Y318" s="124">
        <f t="shared" si="13"/>
        <v>0.6645162474</v>
      </c>
      <c r="Z318" s="87">
        <f t="shared" si="14"/>
        <v>0.7160344581</v>
      </c>
      <c r="AA318" s="89">
        <f t="shared" si="15"/>
        <v>0.08353750269</v>
      </c>
      <c r="AB318" s="89">
        <f t="shared" si="16"/>
        <v>0.07925711011</v>
      </c>
      <c r="AC318" s="89">
        <f t="shared" si="17"/>
        <v>0.02086646608</v>
      </c>
      <c r="AD318" s="89">
        <f t="shared" si="18"/>
        <v>0.05930403324</v>
      </c>
      <c r="AE318" s="89">
        <f t="shared" si="19"/>
        <v>0.04100042983</v>
      </c>
      <c r="AF318" s="87"/>
      <c r="AG318" s="124"/>
      <c r="AH318" s="21">
        <v>315.0</v>
      </c>
      <c r="AI318" s="128">
        <f t="shared" si="20"/>
        <v>0</v>
      </c>
      <c r="AJ318" s="75">
        <v>0.0</v>
      </c>
      <c r="AK318" s="276">
        <v>0.0</v>
      </c>
      <c r="AL318" s="197">
        <v>0.0</v>
      </c>
      <c r="AM318" s="128">
        <v>91421.0</v>
      </c>
      <c r="AN318" s="138">
        <v>181084.0</v>
      </c>
      <c r="AO318" s="128"/>
      <c r="AP318" s="138"/>
      <c r="AQ318" s="109">
        <f t="shared" si="21"/>
        <v>-17.79921383</v>
      </c>
      <c r="AR318" s="198">
        <v>287282.0</v>
      </c>
      <c r="AS318" s="182">
        <v>98321.0</v>
      </c>
      <c r="AT318" s="182">
        <v>188961.0</v>
      </c>
      <c r="AU318" s="132">
        <f t="shared" si="37"/>
        <v>-17.73995948</v>
      </c>
      <c r="AV318" s="128">
        <v>113915.0</v>
      </c>
      <c r="AW318" s="130">
        <v>204018.0</v>
      </c>
      <c r="AX318" s="132">
        <f t="shared" si="38"/>
        <v>-17.85846818</v>
      </c>
      <c r="AY318" s="42">
        <v>749913.0</v>
      </c>
      <c r="AZ318" s="44">
        <v>502866.0</v>
      </c>
      <c r="BA318" s="44">
        <v>67879.0</v>
      </c>
      <c r="BB318" s="44">
        <v>73712.0</v>
      </c>
      <c r="BC318" s="44">
        <v>16154.0</v>
      </c>
      <c r="BD318" s="44">
        <v>49094.0</v>
      </c>
      <c r="BE318" s="71">
        <v>40208.0</v>
      </c>
      <c r="BF318" s="42">
        <v>558360.0</v>
      </c>
      <c r="BG318" s="44">
        <v>399805.0</v>
      </c>
      <c r="BH318" s="44">
        <v>46644.0</v>
      </c>
      <c r="BI318" s="44">
        <v>44254.0</v>
      </c>
      <c r="BJ318" s="44">
        <v>11651.0</v>
      </c>
      <c r="BK318" s="44">
        <v>33113.0</v>
      </c>
      <c r="BL318" s="71">
        <v>22893.0</v>
      </c>
      <c r="BM318" s="186"/>
      <c r="BN318" s="186"/>
      <c r="BO318" s="44"/>
      <c r="BP318" s="58"/>
      <c r="BQ318" s="58"/>
      <c r="BR318" s="58"/>
      <c r="BS318" s="58"/>
      <c r="BT318" s="58"/>
      <c r="BU318" s="58"/>
      <c r="BV318" s="58"/>
      <c r="BW318" s="58"/>
      <c r="BX318" s="58"/>
      <c r="BY318" s="58"/>
      <c r="BZ318" s="58"/>
      <c r="CA318" s="58"/>
      <c r="CB318" s="58"/>
      <c r="CC318" s="58"/>
      <c r="CD318" s="56"/>
      <c r="CE318" s="56"/>
      <c r="CF318" s="58"/>
      <c r="CG318" s="56"/>
      <c r="CH318" s="58"/>
      <c r="CI318" s="58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</row>
    <row r="319" ht="15.0" customHeight="1">
      <c r="A319" s="139" t="s">
        <v>2322</v>
      </c>
      <c r="B319" s="140" t="s">
        <v>2323</v>
      </c>
      <c r="C319" s="72" t="s">
        <v>2324</v>
      </c>
      <c r="D319" s="74" t="s">
        <v>2325</v>
      </c>
      <c r="E319" s="69" t="s">
        <v>2326</v>
      </c>
      <c r="F319" s="71" t="s">
        <v>2327</v>
      </c>
      <c r="G319" s="73">
        <v>1977.0</v>
      </c>
      <c r="H319" s="75" t="s">
        <v>1880</v>
      </c>
      <c r="I319" s="73">
        <v>2012.0</v>
      </c>
      <c r="J319" s="87">
        <f t="shared" ref="J319:J438" si="52">AJ319/AI319</f>
        <v>0.2459739784</v>
      </c>
      <c r="K319" s="89">
        <f t="shared" ref="K319:K438" si="53">AK319/AI319</f>
        <v>0.7002531454</v>
      </c>
      <c r="L319" s="42" t="str">
        <f t="shared" si="31"/>
        <v>R+</v>
      </c>
      <c r="M319" s="91">
        <f t="shared" si="32"/>
        <v>19.58393567</v>
      </c>
      <c r="N319" s="87">
        <f t="shared" si="6"/>
        <v>0.3219319326</v>
      </c>
      <c r="O319" s="89">
        <f t="shared" si="7"/>
        <v>0.6780680674</v>
      </c>
      <c r="P319" s="44" t="str">
        <f t="shared" si="33"/>
        <v>R+</v>
      </c>
      <c r="Q319" s="91">
        <f t="shared" si="34"/>
        <v>19.77132605</v>
      </c>
      <c r="R319" s="87">
        <f t="shared" si="8"/>
        <v>0.3429179901</v>
      </c>
      <c r="S319" s="89">
        <f t="shared" si="9"/>
        <v>0.6570820099</v>
      </c>
      <c r="T319" s="44" t="str">
        <f t="shared" si="35"/>
        <v>R+</v>
      </c>
      <c r="U319" s="91">
        <f t="shared" si="36"/>
        <v>19.39654528</v>
      </c>
      <c r="V319" s="87">
        <f t="shared" ref="V319:V438" si="54">AJ319/(AJ319+AK319)</f>
        <v>0.2599523647</v>
      </c>
      <c r="W319" s="124">
        <f t="shared" ref="W319:W438" si="55">AK319/(AJ319+AK319)</f>
        <v>0.7400476353</v>
      </c>
      <c r="X319" s="87">
        <f t="shared" si="12"/>
        <v>0.4007014705</v>
      </c>
      <c r="Y319" s="124">
        <f t="shared" si="13"/>
        <v>0.5992985295</v>
      </c>
      <c r="Z319" s="87">
        <f t="shared" si="14"/>
        <v>0.7090352356</v>
      </c>
      <c r="AA319" s="89">
        <f t="shared" si="15"/>
        <v>0.0347278535</v>
      </c>
      <c r="AB319" s="89">
        <f t="shared" si="16"/>
        <v>0.03220171066</v>
      </c>
      <c r="AC319" s="89">
        <f t="shared" si="17"/>
        <v>0.00533962783</v>
      </c>
      <c r="AD319" s="89">
        <f t="shared" si="18"/>
        <v>0.1592104614</v>
      </c>
      <c r="AE319" s="89">
        <f t="shared" si="19"/>
        <v>0.05948511109</v>
      </c>
      <c r="AF319" s="87"/>
      <c r="AG319" s="124"/>
      <c r="AH319" s="21">
        <v>316.0</v>
      </c>
      <c r="AI319" s="128">
        <f t="shared" si="20"/>
        <v>158407</v>
      </c>
      <c r="AJ319" s="182">
        <v>38964.0</v>
      </c>
      <c r="AK319" s="182">
        <v>110925.0</v>
      </c>
      <c r="AL319" s="183">
        <v>8518.0</v>
      </c>
      <c r="AM319" s="128">
        <v>96081.0</v>
      </c>
      <c r="AN319" s="138">
        <v>143701.0</v>
      </c>
      <c r="AO319" s="128"/>
      <c r="AP319" s="138"/>
      <c r="AQ319" s="109">
        <f t="shared" si="21"/>
        <v>-19.58393567</v>
      </c>
      <c r="AR319" s="198">
        <v>252162.0</v>
      </c>
      <c r="AS319" s="182">
        <v>81179.0</v>
      </c>
      <c r="AT319" s="182">
        <v>170983.0</v>
      </c>
      <c r="AU319" s="132">
        <f t="shared" si="37"/>
        <v>-19.77132605</v>
      </c>
      <c r="AV319" s="128">
        <v>93714.0</v>
      </c>
      <c r="AW319" s="130">
        <v>179570.0</v>
      </c>
      <c r="AX319" s="132">
        <f t="shared" si="38"/>
        <v>-19.39654528</v>
      </c>
      <c r="AY319" s="42">
        <v>750307.0</v>
      </c>
      <c r="AZ319" s="44">
        <v>496312.0</v>
      </c>
      <c r="BA319" s="44">
        <v>25739.0</v>
      </c>
      <c r="BB319" s="44">
        <v>32195.0</v>
      </c>
      <c r="BC319" s="44">
        <v>4373.0</v>
      </c>
      <c r="BD319" s="44">
        <v>136384.0</v>
      </c>
      <c r="BE319" s="71">
        <v>55304.0</v>
      </c>
      <c r="BF319" s="42">
        <v>567268.0</v>
      </c>
      <c r="BG319" s="44">
        <v>402213.0</v>
      </c>
      <c r="BH319" s="44">
        <v>19700.0</v>
      </c>
      <c r="BI319" s="44">
        <v>18267.0</v>
      </c>
      <c r="BJ319" s="44">
        <v>3029.0</v>
      </c>
      <c r="BK319" s="44">
        <v>90315.0</v>
      </c>
      <c r="BL319" s="71">
        <v>33744.0</v>
      </c>
      <c r="BM319" s="186"/>
      <c r="BN319" s="186"/>
      <c r="BO319" s="44"/>
      <c r="BP319" s="58"/>
      <c r="BQ319" s="58"/>
      <c r="BR319" s="58"/>
      <c r="BS319" s="58"/>
      <c r="BT319" s="58"/>
      <c r="BU319" s="58"/>
      <c r="BV319" s="58"/>
      <c r="BW319" s="58"/>
      <c r="BX319" s="58"/>
      <c r="BY319" s="58"/>
      <c r="BZ319" s="58"/>
      <c r="CA319" s="58"/>
      <c r="CB319" s="58"/>
      <c r="CC319" s="58"/>
      <c r="CD319" s="56"/>
      <c r="CE319" s="56"/>
      <c r="CF319" s="58"/>
      <c r="CG319" s="56"/>
      <c r="CH319" s="58"/>
      <c r="CI319" s="58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</row>
    <row r="320" ht="15.0" customHeight="1">
      <c r="A320" s="176" t="s">
        <v>2328</v>
      </c>
      <c r="B320" s="178" t="s">
        <v>2329</v>
      </c>
      <c r="C320" s="72" t="s">
        <v>1926</v>
      </c>
      <c r="D320" s="74" t="s">
        <v>2330</v>
      </c>
      <c r="E320" s="69" t="s">
        <v>2331</v>
      </c>
      <c r="F320" s="71" t="s">
        <v>2332</v>
      </c>
      <c r="G320" s="73">
        <v>1960.0</v>
      </c>
      <c r="H320" s="75" t="s">
        <v>129</v>
      </c>
      <c r="I320" s="73" t="s">
        <v>2333</v>
      </c>
      <c r="J320" s="87">
        <f t="shared" si="52"/>
        <v>0.2138498275</v>
      </c>
      <c r="K320" s="89">
        <f t="shared" si="53"/>
        <v>0.7861501725</v>
      </c>
      <c r="L320" s="42" t="str">
        <f t="shared" si="31"/>
        <v>R+</v>
      </c>
      <c r="M320" s="91">
        <f t="shared" si="32"/>
        <v>26.25049535</v>
      </c>
      <c r="N320" s="87">
        <f t="shared" si="6"/>
        <v>0.260795741</v>
      </c>
      <c r="O320" s="89">
        <f t="shared" si="7"/>
        <v>0.739204259</v>
      </c>
      <c r="P320" s="44" t="str">
        <f t="shared" si="33"/>
        <v>R+</v>
      </c>
      <c r="Q320" s="91">
        <f t="shared" si="34"/>
        <v>25.88494522</v>
      </c>
      <c r="R320" s="87">
        <f t="shared" si="8"/>
        <v>0.270722988</v>
      </c>
      <c r="S320" s="89">
        <f t="shared" si="9"/>
        <v>0.729277012</v>
      </c>
      <c r="T320" s="44" t="str">
        <f t="shared" si="35"/>
        <v>R+</v>
      </c>
      <c r="U320" s="91">
        <f t="shared" si="36"/>
        <v>26.61604549</v>
      </c>
      <c r="V320" s="87">
        <f t="shared" si="54"/>
        <v>0.2138498275</v>
      </c>
      <c r="W320" s="124">
        <f t="shared" si="55"/>
        <v>0.7861501725</v>
      </c>
      <c r="X320" s="87">
        <f t="shared" si="12"/>
        <v>0.2095166447</v>
      </c>
      <c r="Y320" s="124">
        <f t="shared" si="13"/>
        <v>0.7904833553</v>
      </c>
      <c r="Z320" s="87">
        <f t="shared" si="14"/>
        <v>0.7969881196</v>
      </c>
      <c r="AA320" s="89">
        <f t="shared" si="15"/>
        <v>0.0369970061</v>
      </c>
      <c r="AB320" s="89">
        <f t="shared" si="16"/>
        <v>0.06844349154</v>
      </c>
      <c r="AC320" s="89">
        <f t="shared" si="17"/>
        <v>0.01408788442</v>
      </c>
      <c r="AD320" s="89">
        <f t="shared" si="18"/>
        <v>0.05468356037</v>
      </c>
      <c r="AE320" s="89">
        <f t="shared" si="19"/>
        <v>0.02879993794</v>
      </c>
      <c r="AF320" s="87"/>
      <c r="AG320" s="124"/>
      <c r="AH320" s="21">
        <v>317.0</v>
      </c>
      <c r="AI320" s="128">
        <f t="shared" si="20"/>
        <v>169605</v>
      </c>
      <c r="AJ320" s="182">
        <v>36270.0</v>
      </c>
      <c r="AK320" s="182">
        <v>133335.0</v>
      </c>
      <c r="AL320" s="197">
        <v>0.0</v>
      </c>
      <c r="AM320" s="128">
        <v>53472.0</v>
      </c>
      <c r="AN320" s="138">
        <v>201744.0</v>
      </c>
      <c r="AO320" s="128"/>
      <c r="AP320" s="138"/>
      <c r="AQ320" s="109">
        <f t="shared" si="21"/>
        <v>-26.25049535</v>
      </c>
      <c r="AR320" s="198">
        <v>269736.0</v>
      </c>
      <c r="AS320" s="182">
        <v>70346.0</v>
      </c>
      <c r="AT320" s="182">
        <v>199390.0</v>
      </c>
      <c r="AU320" s="132">
        <f t="shared" si="37"/>
        <v>-25.88494522</v>
      </c>
      <c r="AV320" s="128">
        <v>80196.0</v>
      </c>
      <c r="AW320" s="130">
        <v>216033.0</v>
      </c>
      <c r="AX320" s="132">
        <f t="shared" si="38"/>
        <v>-26.61604549</v>
      </c>
      <c r="AY320" s="42">
        <v>750049.0</v>
      </c>
      <c r="AZ320" s="44">
        <v>574367.0</v>
      </c>
      <c r="BA320" s="44">
        <v>26758.0</v>
      </c>
      <c r="BB320" s="44">
        <v>63049.0</v>
      </c>
      <c r="BC320" s="44">
        <v>10441.0</v>
      </c>
      <c r="BD320" s="44">
        <v>46265.0</v>
      </c>
      <c r="BE320" s="71">
        <v>29169.0</v>
      </c>
      <c r="BF320" s="42">
        <v>567154.0</v>
      </c>
      <c r="BG320" s="44">
        <v>452015.0</v>
      </c>
      <c r="BH320" s="44">
        <v>20983.0</v>
      </c>
      <c r="BI320" s="44">
        <v>38818.0</v>
      </c>
      <c r="BJ320" s="44">
        <v>7990.0</v>
      </c>
      <c r="BK320" s="44">
        <v>31014.0</v>
      </c>
      <c r="BL320" s="71">
        <v>16334.0</v>
      </c>
      <c r="BM320" s="186"/>
      <c r="BN320" s="186"/>
      <c r="BO320" s="44"/>
      <c r="BP320" s="58"/>
      <c r="BQ320" s="58"/>
      <c r="BR320" s="58"/>
      <c r="BS320" s="58"/>
      <c r="BT320" s="58"/>
      <c r="BU320" s="58"/>
      <c r="BV320" s="58"/>
      <c r="BW320" s="58"/>
      <c r="BX320" s="58"/>
      <c r="BY320" s="58"/>
      <c r="BZ320" s="58"/>
      <c r="CA320" s="58"/>
      <c r="CB320" s="58"/>
      <c r="CC320" s="58"/>
      <c r="CD320" s="56"/>
      <c r="CE320" s="56"/>
      <c r="CF320" s="58"/>
      <c r="CG320" s="56"/>
      <c r="CH320" s="58"/>
      <c r="CI320" s="58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</row>
    <row r="321" ht="15.0" customHeight="1">
      <c r="A321" s="139" t="s">
        <v>2334</v>
      </c>
      <c r="B321" s="140" t="s">
        <v>2335</v>
      </c>
      <c r="C321" s="72" t="s">
        <v>159</v>
      </c>
      <c r="D321" s="74" t="s">
        <v>2336</v>
      </c>
      <c r="E321" s="69" t="s">
        <v>2337</v>
      </c>
      <c r="F321" s="71" t="s">
        <v>2338</v>
      </c>
      <c r="G321" s="73">
        <v>1949.0</v>
      </c>
      <c r="H321" s="75" t="s">
        <v>81</v>
      </c>
      <c r="I321" s="73">
        <v>2002.0</v>
      </c>
      <c r="J321" s="87">
        <f t="shared" si="52"/>
        <v>0.2465778141</v>
      </c>
      <c r="K321" s="89">
        <f t="shared" si="53"/>
        <v>0.7080195828</v>
      </c>
      <c r="L321" s="42" t="str">
        <f t="shared" si="31"/>
        <v>R+</v>
      </c>
      <c r="M321" s="91">
        <f t="shared" si="32"/>
        <v>19.43446607</v>
      </c>
      <c r="N321" s="87">
        <f t="shared" si="6"/>
        <v>0.3288901933</v>
      </c>
      <c r="O321" s="89">
        <f t="shared" si="7"/>
        <v>0.6711098067</v>
      </c>
      <c r="P321" s="44" t="str">
        <f t="shared" si="33"/>
        <v>R+</v>
      </c>
      <c r="Q321" s="91">
        <f t="shared" si="34"/>
        <v>19.07549998</v>
      </c>
      <c r="R321" s="87">
        <f t="shared" si="8"/>
        <v>0.3389491214</v>
      </c>
      <c r="S321" s="89">
        <f t="shared" si="9"/>
        <v>0.6610508786</v>
      </c>
      <c r="T321" s="44" t="str">
        <f t="shared" si="35"/>
        <v>R+</v>
      </c>
      <c r="U321" s="91">
        <f t="shared" si="36"/>
        <v>19.79343215</v>
      </c>
      <c r="V321" s="87">
        <f t="shared" si="54"/>
        <v>0.2583055589</v>
      </c>
      <c r="W321" s="124">
        <f t="shared" si="55"/>
        <v>0.7416944411</v>
      </c>
      <c r="X321" s="87">
        <f t="shared" si="12"/>
        <v>0.2890186897</v>
      </c>
      <c r="Y321" s="124">
        <f t="shared" si="13"/>
        <v>0.7109813103</v>
      </c>
      <c r="Z321" s="87">
        <f t="shared" si="14"/>
        <v>0.7678740778</v>
      </c>
      <c r="AA321" s="89">
        <f t="shared" si="15"/>
        <v>0.06208487361</v>
      </c>
      <c r="AB321" s="89">
        <f t="shared" si="16"/>
        <v>0.05840580909</v>
      </c>
      <c r="AC321" s="89">
        <f t="shared" si="17"/>
        <v>0.0226655711</v>
      </c>
      <c r="AD321" s="89">
        <f t="shared" si="18"/>
        <v>0.052854662</v>
      </c>
      <c r="AE321" s="89">
        <f t="shared" si="19"/>
        <v>0.0361150064</v>
      </c>
      <c r="AF321" s="87"/>
      <c r="AG321" s="124"/>
      <c r="AH321" s="21">
        <v>318.0</v>
      </c>
      <c r="AI321" s="128">
        <f t="shared" si="20"/>
        <v>166268</v>
      </c>
      <c r="AJ321" s="182">
        <v>40998.0</v>
      </c>
      <c r="AK321" s="182">
        <v>117721.0</v>
      </c>
      <c r="AL321" s="183">
        <v>7549.0</v>
      </c>
      <c r="AM321" s="128">
        <v>71846.0</v>
      </c>
      <c r="AN321" s="138">
        <v>176740.0</v>
      </c>
      <c r="AO321" s="128"/>
      <c r="AP321" s="138"/>
      <c r="AQ321" s="109">
        <f t="shared" si="21"/>
        <v>-19.43446607</v>
      </c>
      <c r="AR321" s="198">
        <v>262386.0</v>
      </c>
      <c r="AS321" s="182">
        <v>86285.0</v>
      </c>
      <c r="AT321" s="182">
        <v>176067.0</v>
      </c>
      <c r="AU321" s="132">
        <f t="shared" si="37"/>
        <v>-19.07549998</v>
      </c>
      <c r="AV321" s="128">
        <v>97697.0</v>
      </c>
      <c r="AW321" s="130">
        <v>190538.0</v>
      </c>
      <c r="AX321" s="132">
        <f t="shared" si="38"/>
        <v>-19.79343215</v>
      </c>
      <c r="AY321" s="42">
        <v>751309.0</v>
      </c>
      <c r="AZ321" s="44">
        <v>551103.0</v>
      </c>
      <c r="BA321" s="44">
        <v>48601.0</v>
      </c>
      <c r="BB321" s="44">
        <v>54410.0</v>
      </c>
      <c r="BC321" s="44">
        <v>16271.0</v>
      </c>
      <c r="BD321" s="44">
        <v>43837.0</v>
      </c>
      <c r="BE321" s="71">
        <v>37087.0</v>
      </c>
      <c r="BF321" s="42">
        <v>568351.0</v>
      </c>
      <c r="BG321" s="44">
        <v>436422.0</v>
      </c>
      <c r="BH321" s="44">
        <v>35286.0</v>
      </c>
      <c r="BI321" s="44">
        <v>33195.0</v>
      </c>
      <c r="BJ321" s="44">
        <v>12882.0</v>
      </c>
      <c r="BK321" s="44">
        <v>30040.0</v>
      </c>
      <c r="BL321" s="71">
        <v>20526.0</v>
      </c>
      <c r="BM321" s="186"/>
      <c r="BN321" s="186"/>
      <c r="BO321" s="44"/>
      <c r="BP321" s="58"/>
      <c r="BQ321" s="58"/>
      <c r="BR321" s="58"/>
      <c r="BS321" s="58"/>
      <c r="BT321" s="58"/>
      <c r="BU321" s="58"/>
      <c r="BV321" s="58"/>
      <c r="BW321" s="58"/>
      <c r="BX321" s="58"/>
      <c r="BY321" s="58"/>
      <c r="BZ321" s="58"/>
      <c r="CA321" s="58"/>
      <c r="CB321" s="58"/>
      <c r="CC321" s="58"/>
      <c r="CD321" s="56"/>
      <c r="CE321" s="56"/>
      <c r="CF321" s="58"/>
      <c r="CG321" s="56"/>
      <c r="CH321" s="58"/>
      <c r="CI321" s="58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</row>
    <row r="322" ht="15.0" customHeight="1">
      <c r="A322" s="176" t="s">
        <v>2339</v>
      </c>
      <c r="B322" s="178" t="s">
        <v>2340</v>
      </c>
      <c r="C322" s="72" t="s">
        <v>476</v>
      </c>
      <c r="D322" s="74" t="s">
        <v>2341</v>
      </c>
      <c r="E322" s="69" t="s">
        <v>2342</v>
      </c>
      <c r="F322" s="71" t="s">
        <v>2343</v>
      </c>
      <c r="G322" s="73">
        <v>1963.0</v>
      </c>
      <c r="H322" s="75" t="s">
        <v>129</v>
      </c>
      <c r="I322" s="73">
        <v>2014.0</v>
      </c>
      <c r="J322" s="87">
        <f t="shared" si="52"/>
        <v>0.363155348</v>
      </c>
      <c r="K322" s="89">
        <f t="shared" si="53"/>
        <v>0.6009564327</v>
      </c>
      <c r="L322" s="42" t="str">
        <f t="shared" si="31"/>
        <v>R+</v>
      </c>
      <c r="M322" s="91">
        <f t="shared" si="32"/>
        <v>12.05151346</v>
      </c>
      <c r="N322" s="87">
        <f t="shared" si="6"/>
        <v>0.4078985342</v>
      </c>
      <c r="O322" s="89">
        <f t="shared" si="7"/>
        <v>0.5921014658</v>
      </c>
      <c r="P322" s="44" t="str">
        <f t="shared" si="33"/>
        <v>R+</v>
      </c>
      <c r="Q322" s="91">
        <f t="shared" si="34"/>
        <v>11.1746659</v>
      </c>
      <c r="R322" s="87">
        <f t="shared" si="8"/>
        <v>0.4075998327</v>
      </c>
      <c r="S322" s="89">
        <f t="shared" si="9"/>
        <v>0.5924001673</v>
      </c>
      <c r="T322" s="44" t="str">
        <f t="shared" si="35"/>
        <v>R+</v>
      </c>
      <c r="U322" s="91">
        <f t="shared" si="36"/>
        <v>12.92836102</v>
      </c>
      <c r="V322" s="87">
        <f t="shared" si="54"/>
        <v>0.3766734888</v>
      </c>
      <c r="W322" s="124">
        <f t="shared" si="55"/>
        <v>0.6233265112</v>
      </c>
      <c r="X322" s="87">
        <f t="shared" si="12"/>
        <v>0.3882966226</v>
      </c>
      <c r="Y322" s="124">
        <f t="shared" si="13"/>
        <v>0.6117033774</v>
      </c>
      <c r="Z322" s="87">
        <f t="shared" si="14"/>
        <v>0.6512312863</v>
      </c>
      <c r="AA322" s="89">
        <f t="shared" si="15"/>
        <v>0.1301092495</v>
      </c>
      <c r="AB322" s="89">
        <f t="shared" si="16"/>
        <v>0.1158197634</v>
      </c>
      <c r="AC322" s="89">
        <f t="shared" si="17"/>
        <v>0.02868422555</v>
      </c>
      <c r="AD322" s="89">
        <f t="shared" si="18"/>
        <v>0.04174635003</v>
      </c>
      <c r="AE322" s="89">
        <f t="shared" si="19"/>
        <v>0.03240912529</v>
      </c>
      <c r="AF322" s="87"/>
      <c r="AG322" s="124"/>
      <c r="AH322" s="21">
        <v>319.0</v>
      </c>
      <c r="AI322" s="128">
        <f t="shared" si="20"/>
        <v>159133</v>
      </c>
      <c r="AJ322" s="182">
        <v>57790.0</v>
      </c>
      <c r="AK322" s="182">
        <v>95632.0</v>
      </c>
      <c r="AL322" s="183">
        <v>5711.0</v>
      </c>
      <c r="AM322" s="128">
        <v>97504.0</v>
      </c>
      <c r="AN322" s="138">
        <v>153603.0</v>
      </c>
      <c r="AO322" s="128"/>
      <c r="AP322" s="138"/>
      <c r="AQ322" s="109">
        <f t="shared" si="21"/>
        <v>-12.05151346</v>
      </c>
      <c r="AR322" s="198">
        <v>263306.0</v>
      </c>
      <c r="AS322" s="182">
        <v>107416.0</v>
      </c>
      <c r="AT322" s="182">
        <v>155924.0</v>
      </c>
      <c r="AU322" s="132">
        <f t="shared" si="37"/>
        <v>-11.1746659</v>
      </c>
      <c r="AV322" s="128">
        <v>116973.0</v>
      </c>
      <c r="AW322" s="130">
        <v>170007.0</v>
      </c>
      <c r="AX322" s="132">
        <f t="shared" si="38"/>
        <v>-12.92836102</v>
      </c>
      <c r="AY322" s="42">
        <v>749773.0</v>
      </c>
      <c r="AZ322" s="44">
        <v>450733.0</v>
      </c>
      <c r="BA322" s="44">
        <v>103094.0</v>
      </c>
      <c r="BB322" s="44">
        <v>108641.0</v>
      </c>
      <c r="BC322" s="44">
        <v>20892.0</v>
      </c>
      <c r="BD322" s="44">
        <v>33153.0</v>
      </c>
      <c r="BE322" s="71">
        <v>33260.0</v>
      </c>
      <c r="BF322" s="42">
        <v>560552.0</v>
      </c>
      <c r="BG322" s="44">
        <v>365049.0</v>
      </c>
      <c r="BH322" s="44">
        <v>72933.0</v>
      </c>
      <c r="BI322" s="44">
        <v>64923.0</v>
      </c>
      <c r="BJ322" s="44">
        <v>16079.0</v>
      </c>
      <c r="BK322" s="44">
        <v>23401.0</v>
      </c>
      <c r="BL322" s="71">
        <v>18167.0</v>
      </c>
      <c r="BM322" s="186"/>
      <c r="BN322" s="186"/>
      <c r="BO322" s="44"/>
      <c r="BP322" s="58"/>
      <c r="BQ322" s="58"/>
      <c r="BR322" s="58"/>
      <c r="BS322" s="58"/>
      <c r="BT322" s="58"/>
      <c r="BU322" s="58"/>
      <c r="BV322" s="58"/>
      <c r="BW322" s="58"/>
      <c r="BX322" s="58"/>
      <c r="BY322" s="58"/>
      <c r="BZ322" s="58"/>
      <c r="CA322" s="58"/>
      <c r="CB322" s="58"/>
      <c r="CC322" s="58"/>
      <c r="CD322" s="56"/>
      <c r="CE322" s="56"/>
      <c r="CF322" s="58"/>
      <c r="CG322" s="56"/>
      <c r="CH322" s="58"/>
      <c r="CI322" s="58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</row>
    <row r="323" ht="15.0" customHeight="1">
      <c r="A323" s="139" t="s">
        <v>2344</v>
      </c>
      <c r="B323" s="140" t="s">
        <v>2345</v>
      </c>
      <c r="C323" s="65" t="s">
        <v>2346</v>
      </c>
      <c r="D323" s="67" t="s">
        <v>2347</v>
      </c>
      <c r="E323" s="69" t="s">
        <v>2348</v>
      </c>
      <c r="F323" s="71" t="s">
        <v>2349</v>
      </c>
      <c r="G323" s="73">
        <v>1954.0</v>
      </c>
      <c r="H323" s="75" t="s">
        <v>175</v>
      </c>
      <c r="I323" s="73" t="s">
        <v>295</v>
      </c>
      <c r="J323" s="87">
        <f t="shared" si="52"/>
        <v>0.5730932165</v>
      </c>
      <c r="K323" s="89">
        <f t="shared" si="53"/>
        <v>0.3446516242</v>
      </c>
      <c r="L323" s="42" t="str">
        <f t="shared" si="31"/>
        <v>D+</v>
      </c>
      <c r="M323" s="180">
        <f t="shared" si="32"/>
        <v>7.224187677</v>
      </c>
      <c r="N323" s="87">
        <f t="shared" si="6"/>
        <v>0.5887686784</v>
      </c>
      <c r="O323" s="89">
        <f t="shared" si="7"/>
        <v>0.4112313216</v>
      </c>
      <c r="P323" s="44" t="str">
        <f t="shared" si="33"/>
        <v>D+</v>
      </c>
      <c r="Q323" s="180">
        <f t="shared" si="34"/>
        <v>6.912348518</v>
      </c>
      <c r="R323" s="87">
        <f t="shared" si="8"/>
        <v>0.6122437113</v>
      </c>
      <c r="S323" s="89">
        <f t="shared" si="9"/>
        <v>0.3877562887</v>
      </c>
      <c r="T323" s="44" t="str">
        <f t="shared" si="35"/>
        <v>D+</v>
      </c>
      <c r="U323" s="180">
        <f t="shared" si="36"/>
        <v>7.536026835</v>
      </c>
      <c r="V323" s="87">
        <f t="shared" si="54"/>
        <v>0.6244581186</v>
      </c>
      <c r="W323" s="124">
        <f t="shared" si="55"/>
        <v>0.3755418814</v>
      </c>
      <c r="X323" s="87">
        <f t="shared" si="12"/>
        <v>0.6433063236</v>
      </c>
      <c r="Y323" s="124">
        <f t="shared" si="13"/>
        <v>0.3566936764</v>
      </c>
      <c r="Z323" s="87">
        <f t="shared" si="14"/>
        <v>0.7789592281</v>
      </c>
      <c r="AA323" s="89">
        <f t="shared" si="15"/>
        <v>0.01309124114</v>
      </c>
      <c r="AB323" s="89">
        <f t="shared" si="16"/>
        <v>0.1100560036</v>
      </c>
      <c r="AC323" s="89">
        <f t="shared" si="17"/>
        <v>0.06944381755</v>
      </c>
      <c r="AD323" s="89">
        <f t="shared" si="18"/>
        <v>0.006560376644</v>
      </c>
      <c r="AE323" s="89">
        <f t="shared" si="19"/>
        <v>0.02188933292</v>
      </c>
      <c r="AF323" s="87"/>
      <c r="AG323" s="124"/>
      <c r="AH323" s="21">
        <v>320.0</v>
      </c>
      <c r="AI323" s="128">
        <f t="shared" si="20"/>
        <v>279253</v>
      </c>
      <c r="AJ323" s="182">
        <v>160038.0</v>
      </c>
      <c r="AK323" s="182">
        <v>96245.0</v>
      </c>
      <c r="AL323" s="183">
        <v>22970.0</v>
      </c>
      <c r="AM323" s="42">
        <v>197845.0</v>
      </c>
      <c r="AN323" s="71">
        <v>109699.0</v>
      </c>
      <c r="AO323" s="42"/>
      <c r="AP323" s="71"/>
      <c r="AQ323" s="109">
        <f t="shared" si="21"/>
        <v>7.224187677</v>
      </c>
      <c r="AR323" s="198">
        <v>350979.0</v>
      </c>
      <c r="AS323" s="182">
        <v>201028.0</v>
      </c>
      <c r="AT323" s="182">
        <v>140410.0</v>
      </c>
      <c r="AU323" s="132">
        <f t="shared" si="37"/>
        <v>6.912348518</v>
      </c>
      <c r="AV323" s="128">
        <v>210580.0</v>
      </c>
      <c r="AW323" s="130">
        <v>133368.0</v>
      </c>
      <c r="AX323" s="132">
        <f t="shared" si="38"/>
        <v>7.536026835</v>
      </c>
      <c r="AY323" s="42">
        <v>763897.0</v>
      </c>
      <c r="AZ323" s="44">
        <v>565900.0</v>
      </c>
      <c r="BA323" s="44">
        <v>10694.0</v>
      </c>
      <c r="BB323" s="44">
        <v>104801.0</v>
      </c>
      <c r="BC323" s="44">
        <v>53082.0</v>
      </c>
      <c r="BD323" s="44">
        <v>4973.0</v>
      </c>
      <c r="BE323" s="71">
        <v>24447.0</v>
      </c>
      <c r="BF323" s="42">
        <v>576034.0</v>
      </c>
      <c r="BG323" s="44">
        <v>448707.0</v>
      </c>
      <c r="BH323" s="44">
        <v>7541.0</v>
      </c>
      <c r="BI323" s="44">
        <v>63396.0</v>
      </c>
      <c r="BJ323" s="44">
        <v>40002.0</v>
      </c>
      <c r="BK323" s="44">
        <v>3779.0</v>
      </c>
      <c r="BL323" s="71">
        <v>12609.0</v>
      </c>
      <c r="BM323" s="186"/>
      <c r="BN323" s="186"/>
      <c r="BO323" s="44"/>
      <c r="BP323" s="58"/>
      <c r="BQ323" s="58"/>
      <c r="BR323" s="58"/>
      <c r="BS323" s="58"/>
      <c r="BT323" s="58"/>
      <c r="BU323" s="58"/>
      <c r="BV323" s="58"/>
      <c r="BW323" s="58"/>
      <c r="BX323" s="58"/>
      <c r="BY323" s="58"/>
      <c r="BZ323" s="58"/>
      <c r="CA323" s="58"/>
      <c r="CB323" s="58"/>
      <c r="CC323" s="58"/>
      <c r="CD323" s="56"/>
      <c r="CE323" s="56"/>
      <c r="CF323" s="58"/>
      <c r="CG323" s="56"/>
      <c r="CH323" s="58"/>
      <c r="CI323" s="58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</row>
    <row r="324" ht="15.0" customHeight="1">
      <c r="A324" s="176" t="s">
        <v>2350</v>
      </c>
      <c r="B324" s="178" t="s">
        <v>2351</v>
      </c>
      <c r="C324" s="72" t="s">
        <v>2352</v>
      </c>
      <c r="D324" s="74" t="s">
        <v>2353</v>
      </c>
      <c r="E324" s="69" t="s">
        <v>2354</v>
      </c>
      <c r="F324" s="71" t="s">
        <v>2355</v>
      </c>
      <c r="G324" s="73">
        <v>1957.0</v>
      </c>
      <c r="H324" s="75" t="s">
        <v>181</v>
      </c>
      <c r="I324" s="73">
        <v>1998.0</v>
      </c>
      <c r="J324" s="87">
        <f t="shared" si="52"/>
        <v>0.2567104462</v>
      </c>
      <c r="K324" s="89">
        <f t="shared" si="53"/>
        <v>0.7040932417</v>
      </c>
      <c r="L324" s="42" t="str">
        <f t="shared" si="31"/>
        <v>R+</v>
      </c>
      <c r="M324" s="91">
        <f t="shared" si="32"/>
        <v>9.753079317</v>
      </c>
      <c r="N324" s="87">
        <f t="shared" si="6"/>
        <v>0.4158593555</v>
      </c>
      <c r="O324" s="89">
        <f t="shared" si="7"/>
        <v>0.5841406445</v>
      </c>
      <c r="P324" s="44" t="str">
        <f t="shared" si="33"/>
        <v>R+</v>
      </c>
      <c r="Q324" s="91">
        <f t="shared" si="34"/>
        <v>10.37858377</v>
      </c>
      <c r="R324" s="87">
        <f t="shared" si="8"/>
        <v>0.4456076942</v>
      </c>
      <c r="S324" s="89">
        <f t="shared" si="9"/>
        <v>0.5543923058</v>
      </c>
      <c r="T324" s="44" t="str">
        <f t="shared" si="35"/>
        <v>R+</v>
      </c>
      <c r="U324" s="91">
        <f t="shared" si="36"/>
        <v>9.127574866</v>
      </c>
      <c r="V324" s="87">
        <f t="shared" si="54"/>
        <v>0.2671830359</v>
      </c>
      <c r="W324" s="124">
        <f t="shared" si="55"/>
        <v>0.7328169641</v>
      </c>
      <c r="X324" s="87">
        <f t="shared" si="12"/>
        <v>0.2978625794</v>
      </c>
      <c r="Y324" s="124">
        <f t="shared" si="13"/>
        <v>0.7021374206</v>
      </c>
      <c r="Z324" s="87">
        <f t="shared" si="14"/>
        <v>0.8528741368</v>
      </c>
      <c r="AA324" s="89">
        <f t="shared" si="15"/>
        <v>0.0048625007</v>
      </c>
      <c r="AB324" s="89">
        <f t="shared" si="16"/>
        <v>0.09502836883</v>
      </c>
      <c r="AC324" s="89">
        <f t="shared" si="17"/>
        <v>0.01150706972</v>
      </c>
      <c r="AD324" s="89">
        <f t="shared" si="18"/>
        <v>0.01784783852</v>
      </c>
      <c r="AE324" s="89">
        <f t="shared" si="19"/>
        <v>0.01788008547</v>
      </c>
      <c r="AF324" s="87"/>
      <c r="AG324" s="124"/>
      <c r="AH324" s="21">
        <v>321.0</v>
      </c>
      <c r="AI324" s="128">
        <f t="shared" si="20"/>
        <v>287425</v>
      </c>
      <c r="AJ324" s="182">
        <v>73785.0</v>
      </c>
      <c r="AK324" s="182">
        <v>202374.0</v>
      </c>
      <c r="AL324" s="183">
        <v>11266.0</v>
      </c>
      <c r="AM324" s="42">
        <v>96741.0</v>
      </c>
      <c r="AN324" s="71">
        <v>228043.0</v>
      </c>
      <c r="AO324" s="42"/>
      <c r="AP324" s="71"/>
      <c r="AQ324" s="109">
        <f t="shared" si="21"/>
        <v>-9.753079317</v>
      </c>
      <c r="AR324" s="198">
        <v>345883.0</v>
      </c>
      <c r="AS324" s="182">
        <v>139940.0</v>
      </c>
      <c r="AT324" s="182">
        <v>196568.0</v>
      </c>
      <c r="AU324" s="132">
        <f t="shared" si="37"/>
        <v>-10.37858377</v>
      </c>
      <c r="AV324" s="128">
        <v>153867.0</v>
      </c>
      <c r="AW324" s="130">
        <v>191430.0</v>
      </c>
      <c r="AX324" s="132">
        <f t="shared" si="38"/>
        <v>-9.127574866</v>
      </c>
      <c r="AY324" s="42">
        <v>765205.0</v>
      </c>
      <c r="AZ324" s="44">
        <v>625841.0</v>
      </c>
      <c r="BA324" s="44">
        <v>3828.0</v>
      </c>
      <c r="BB324" s="44">
        <v>94603.0</v>
      </c>
      <c r="BC324" s="44">
        <v>8614.0</v>
      </c>
      <c r="BD324" s="44">
        <v>14507.0</v>
      </c>
      <c r="BE324" s="71">
        <v>17812.0</v>
      </c>
      <c r="BF324" s="42">
        <v>589203.0</v>
      </c>
      <c r="BG324" s="44">
        <v>502516.0</v>
      </c>
      <c r="BH324" s="44">
        <v>2865.0</v>
      </c>
      <c r="BI324" s="44">
        <v>55991.0</v>
      </c>
      <c r="BJ324" s="44">
        <v>6780.0</v>
      </c>
      <c r="BK324" s="44">
        <v>10516.0</v>
      </c>
      <c r="BL324" s="71">
        <v>10535.0</v>
      </c>
      <c r="BM324" s="186"/>
      <c r="BN324" s="186"/>
      <c r="BO324" s="44"/>
      <c r="BP324" s="58"/>
      <c r="BQ324" s="58"/>
      <c r="BR324" s="58"/>
      <c r="BS324" s="58"/>
      <c r="BT324" s="58"/>
      <c r="BU324" s="58"/>
      <c r="BV324" s="58"/>
      <c r="BW324" s="58"/>
      <c r="BX324" s="58"/>
      <c r="BY324" s="58"/>
      <c r="BZ324" s="58"/>
      <c r="CA324" s="58"/>
      <c r="CB324" s="58"/>
      <c r="CC324" s="58"/>
      <c r="CD324" s="56"/>
      <c r="CE324" s="56"/>
      <c r="CF324" s="58"/>
      <c r="CG324" s="56"/>
      <c r="CH324" s="58"/>
      <c r="CI324" s="58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</row>
    <row r="325" ht="15.0" customHeight="1">
      <c r="A325" s="139" t="s">
        <v>2356</v>
      </c>
      <c r="B325" s="140" t="s">
        <v>2357</v>
      </c>
      <c r="C325" s="65" t="s">
        <v>2358</v>
      </c>
      <c r="D325" s="67" t="s">
        <v>2359</v>
      </c>
      <c r="E325" s="69" t="s">
        <v>2360</v>
      </c>
      <c r="F325" s="71" t="s">
        <v>2361</v>
      </c>
      <c r="G325" s="73">
        <v>1948.0</v>
      </c>
      <c r="H325" s="75" t="s">
        <v>203</v>
      </c>
      <c r="I325" s="73" t="s">
        <v>690</v>
      </c>
      <c r="J325" s="87">
        <f t="shared" si="52"/>
        <v>0.7232892809</v>
      </c>
      <c r="K325" s="89">
        <f t="shared" si="53"/>
        <v>0.1961490246</v>
      </c>
      <c r="L325" s="42" t="str">
        <f t="shared" si="31"/>
        <v>D+</v>
      </c>
      <c r="M325" s="180">
        <f t="shared" si="32"/>
        <v>21.91033569</v>
      </c>
      <c r="N325" s="87">
        <f t="shared" si="6"/>
        <v>0.7447782475</v>
      </c>
      <c r="O325" s="89">
        <f t="shared" si="7"/>
        <v>0.2552217525</v>
      </c>
      <c r="P325" s="44" t="str">
        <f t="shared" si="33"/>
        <v>D+</v>
      </c>
      <c r="Q325" s="180">
        <f t="shared" si="34"/>
        <v>22.51330543</v>
      </c>
      <c r="R325" s="87">
        <f t="shared" si="8"/>
        <v>0.7499571024</v>
      </c>
      <c r="S325" s="89">
        <f t="shared" si="9"/>
        <v>0.2500428976</v>
      </c>
      <c r="T325" s="44" t="str">
        <f t="shared" si="35"/>
        <v>D+</v>
      </c>
      <c r="U325" s="180">
        <f t="shared" si="36"/>
        <v>21.30736594</v>
      </c>
      <c r="V325" s="87">
        <f t="shared" si="54"/>
        <v>0.786664289</v>
      </c>
      <c r="W325" s="124">
        <f t="shared" si="55"/>
        <v>0.213335711</v>
      </c>
      <c r="X325" s="87">
        <f t="shared" si="12"/>
        <v>0.7902649536</v>
      </c>
      <c r="Y325" s="124">
        <f t="shared" si="13"/>
        <v>0.2097350464</v>
      </c>
      <c r="Z325" s="87">
        <f t="shared" si="14"/>
        <v>0.7685526845</v>
      </c>
      <c r="AA325" s="89">
        <f t="shared" si="15"/>
        <v>0.04712975333</v>
      </c>
      <c r="AB325" s="89">
        <f t="shared" si="16"/>
        <v>0.08402902279</v>
      </c>
      <c r="AC325" s="89">
        <f t="shared" si="17"/>
        <v>0.06567705773</v>
      </c>
      <c r="AD325" s="89">
        <f t="shared" si="18"/>
        <v>0.007679484569</v>
      </c>
      <c r="AE325" s="89">
        <f t="shared" si="19"/>
        <v>0.02693199708</v>
      </c>
      <c r="AF325" s="87"/>
      <c r="AG325" s="124"/>
      <c r="AH325" s="21">
        <v>322.0</v>
      </c>
      <c r="AI325" s="128">
        <f t="shared" si="20"/>
        <v>292757</v>
      </c>
      <c r="AJ325" s="182">
        <v>211748.0</v>
      </c>
      <c r="AK325" s="182">
        <v>57424.0</v>
      </c>
      <c r="AL325" s="183">
        <v>23585.0</v>
      </c>
      <c r="AM325" s="42">
        <v>264979.0</v>
      </c>
      <c r="AN325" s="71">
        <v>70325.0</v>
      </c>
      <c r="AO325" s="42"/>
      <c r="AP325" s="71"/>
      <c r="AQ325" s="109">
        <f t="shared" si="21"/>
        <v>21.91033569</v>
      </c>
      <c r="AR325" s="198">
        <v>372036.0</v>
      </c>
      <c r="AS325" s="182">
        <v>267966.0</v>
      </c>
      <c r="AT325" s="182">
        <v>91827.0</v>
      </c>
      <c r="AU325" s="132">
        <f t="shared" si="37"/>
        <v>22.51330543</v>
      </c>
      <c r="AV325" s="128">
        <v>275349.0</v>
      </c>
      <c r="AW325" s="130">
        <v>91804.0</v>
      </c>
      <c r="AX325" s="132">
        <f t="shared" si="38"/>
        <v>21.30736594</v>
      </c>
      <c r="AY325" s="42">
        <v>765961.0</v>
      </c>
      <c r="AZ325" s="44">
        <v>558539.0</v>
      </c>
      <c r="BA325" s="44">
        <v>39511.0</v>
      </c>
      <c r="BB325" s="44">
        <v>82254.0</v>
      </c>
      <c r="BC325" s="44">
        <v>51504.0</v>
      </c>
      <c r="BD325" s="44">
        <v>5828.0</v>
      </c>
      <c r="BE325" s="71">
        <v>28325.0</v>
      </c>
      <c r="BF325" s="42">
        <v>604077.0</v>
      </c>
      <c r="BG325" s="44">
        <v>464265.0</v>
      </c>
      <c r="BH325" s="44">
        <v>28470.0</v>
      </c>
      <c r="BI325" s="44">
        <v>50760.0</v>
      </c>
      <c r="BJ325" s="44">
        <v>39674.0</v>
      </c>
      <c r="BK325" s="44">
        <v>4639.0</v>
      </c>
      <c r="BL325" s="71">
        <v>16269.0</v>
      </c>
      <c r="BM325" s="186"/>
      <c r="BN325" s="186"/>
      <c r="BO325" s="44"/>
      <c r="BP325" s="58"/>
      <c r="BQ325" s="58"/>
      <c r="BR325" s="58"/>
      <c r="BS325" s="58"/>
      <c r="BT325" s="58"/>
      <c r="BU325" s="58"/>
      <c r="BV325" s="58"/>
      <c r="BW325" s="58"/>
      <c r="BX325" s="58"/>
      <c r="BY325" s="58"/>
      <c r="BZ325" s="58"/>
      <c r="CA325" s="58"/>
      <c r="CB325" s="58"/>
      <c r="CC325" s="58"/>
      <c r="CD325" s="56"/>
      <c r="CE325" s="56"/>
      <c r="CF325" s="58"/>
      <c r="CG325" s="56"/>
      <c r="CH325" s="58"/>
      <c r="CI325" s="58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</row>
    <row r="326" ht="15.0" customHeight="1">
      <c r="A326" s="176" t="s">
        <v>2362</v>
      </c>
      <c r="B326" s="178" t="s">
        <v>2363</v>
      </c>
      <c r="C326" s="65" t="s">
        <v>1370</v>
      </c>
      <c r="D326" s="67" t="s">
        <v>2364</v>
      </c>
      <c r="E326" s="69" t="s">
        <v>2365</v>
      </c>
      <c r="F326" s="71" t="s">
        <v>2366</v>
      </c>
      <c r="G326" s="73">
        <v>1947.0</v>
      </c>
      <c r="H326" s="75" t="s">
        <v>110</v>
      </c>
      <c r="I326" s="73">
        <v>1986.0</v>
      </c>
      <c r="J326" s="87">
        <f t="shared" si="52"/>
        <v>0.5855457655</v>
      </c>
      <c r="K326" s="89">
        <f t="shared" si="53"/>
        <v>0.375699193</v>
      </c>
      <c r="L326" s="42" t="str">
        <f t="shared" si="31"/>
        <v>D+</v>
      </c>
      <c r="M326" s="180">
        <f t="shared" si="32"/>
        <v>1.891735485</v>
      </c>
      <c r="N326" s="87">
        <f t="shared" si="6"/>
        <v>0.5349396018</v>
      </c>
      <c r="O326" s="89">
        <f t="shared" si="7"/>
        <v>0.4650603982</v>
      </c>
      <c r="P326" s="44" t="str">
        <f t="shared" si="33"/>
        <v>D+</v>
      </c>
      <c r="Q326" s="180">
        <f t="shared" si="34"/>
        <v>1.529440864</v>
      </c>
      <c r="R326" s="87">
        <f t="shared" si="8"/>
        <v>0.559423744</v>
      </c>
      <c r="S326" s="89">
        <f t="shared" si="9"/>
        <v>0.440576256</v>
      </c>
      <c r="T326" s="44" t="str">
        <f t="shared" si="35"/>
        <v>D+</v>
      </c>
      <c r="U326" s="180">
        <f t="shared" si="36"/>
        <v>2.254030106</v>
      </c>
      <c r="V326" s="87">
        <f t="shared" si="54"/>
        <v>0.609153536</v>
      </c>
      <c r="W326" s="124">
        <f t="shared" si="55"/>
        <v>0.390846464</v>
      </c>
      <c r="X326" s="87">
        <f t="shared" si="12"/>
        <v>0.6023117298</v>
      </c>
      <c r="Y326" s="124">
        <f t="shared" si="13"/>
        <v>0.3976882702</v>
      </c>
      <c r="Z326" s="87">
        <f t="shared" si="14"/>
        <v>0.8828052145</v>
      </c>
      <c r="AA326" s="89">
        <f t="shared" si="15"/>
        <v>0.005877346863</v>
      </c>
      <c r="AB326" s="89">
        <f t="shared" si="16"/>
        <v>0.05183640597</v>
      </c>
      <c r="AC326" s="89">
        <f t="shared" si="17"/>
        <v>0.02266487548</v>
      </c>
      <c r="AD326" s="89">
        <f t="shared" si="18"/>
        <v>0.01131124342</v>
      </c>
      <c r="AE326" s="89">
        <f t="shared" si="19"/>
        <v>0.02550491382</v>
      </c>
      <c r="AF326" s="87"/>
      <c r="AG326" s="124"/>
      <c r="AH326" s="21">
        <v>323.0</v>
      </c>
      <c r="AI326" s="128">
        <f t="shared" si="20"/>
        <v>310179</v>
      </c>
      <c r="AJ326" s="182">
        <v>181624.0</v>
      </c>
      <c r="AK326" s="182">
        <v>116534.0</v>
      </c>
      <c r="AL326" s="183">
        <v>12021.0</v>
      </c>
      <c r="AM326" s="42">
        <v>212866.0</v>
      </c>
      <c r="AN326" s="71">
        <v>140549.0</v>
      </c>
      <c r="AO326" s="42"/>
      <c r="AP326" s="71"/>
      <c r="AQ326" s="109">
        <f t="shared" si="21"/>
        <v>1.891735485</v>
      </c>
      <c r="AR326" s="198">
        <v>364440.0</v>
      </c>
      <c r="AS326" s="182">
        <v>188563.0</v>
      </c>
      <c r="AT326" s="182">
        <v>163931.0</v>
      </c>
      <c r="AU326" s="132">
        <f t="shared" si="37"/>
        <v>1.529440864</v>
      </c>
      <c r="AV326" s="128">
        <v>210312.0</v>
      </c>
      <c r="AW326" s="130">
        <v>165632.0</v>
      </c>
      <c r="AX326" s="132">
        <f t="shared" si="38"/>
        <v>2.254030106</v>
      </c>
      <c r="AY326" s="42">
        <v>766771.0</v>
      </c>
      <c r="AZ326" s="44">
        <v>659561.0</v>
      </c>
      <c r="BA326" s="44">
        <v>4904.0</v>
      </c>
      <c r="BB326" s="44">
        <v>51481.0</v>
      </c>
      <c r="BC326" s="44">
        <v>16819.0</v>
      </c>
      <c r="BD326" s="44">
        <v>9217.0</v>
      </c>
      <c r="BE326" s="71">
        <v>24789.0</v>
      </c>
      <c r="BF326" s="42">
        <v>613372.0</v>
      </c>
      <c r="BG326" s="44">
        <v>541488.0</v>
      </c>
      <c r="BH326" s="44">
        <v>3605.0</v>
      </c>
      <c r="BI326" s="44">
        <v>31795.0</v>
      </c>
      <c r="BJ326" s="44">
        <v>13902.0</v>
      </c>
      <c r="BK326" s="44">
        <v>6938.0</v>
      </c>
      <c r="BL326" s="71">
        <v>15644.0</v>
      </c>
      <c r="BM326" s="186"/>
      <c r="BN326" s="186"/>
      <c r="BO326" s="44"/>
      <c r="BP326" s="58"/>
      <c r="BQ326" s="58"/>
      <c r="BR326" s="58"/>
      <c r="BS326" s="58"/>
      <c r="BT326" s="58"/>
      <c r="BU326" s="58"/>
      <c r="BV326" s="58"/>
      <c r="BW326" s="58"/>
      <c r="BX326" s="58"/>
      <c r="BY326" s="58"/>
      <c r="BZ326" s="58"/>
      <c r="CA326" s="58"/>
      <c r="CB326" s="58"/>
      <c r="CC326" s="58"/>
      <c r="CD326" s="56"/>
      <c r="CE326" s="56"/>
      <c r="CF326" s="58"/>
      <c r="CG326" s="56"/>
      <c r="CH326" s="58"/>
      <c r="CI326" s="58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</row>
    <row r="327" ht="15.0" customHeight="1">
      <c r="A327" s="139" t="s">
        <v>2367</v>
      </c>
      <c r="B327" s="140" t="s">
        <v>2368</v>
      </c>
      <c r="C327" s="65" t="s">
        <v>2369</v>
      </c>
      <c r="D327" s="67" t="s">
        <v>2370</v>
      </c>
      <c r="E327" s="69" t="s">
        <v>2371</v>
      </c>
      <c r="F327" s="71" t="s">
        <v>2372</v>
      </c>
      <c r="G327" s="73">
        <v>1951.0</v>
      </c>
      <c r="H327" s="75" t="s">
        <v>181</v>
      </c>
      <c r="I327" s="73">
        <v>2008.0</v>
      </c>
      <c r="J327" s="87">
        <f t="shared" si="52"/>
        <v>0.5369990893</v>
      </c>
      <c r="K327" s="89">
        <f t="shared" si="53"/>
        <v>0.3925176457</v>
      </c>
      <c r="L327" s="42" t="str">
        <f t="shared" si="31"/>
        <v>D+</v>
      </c>
      <c r="M327" s="180">
        <f t="shared" si="32"/>
        <v>0.2896698699</v>
      </c>
      <c r="N327" s="87">
        <f t="shared" si="6"/>
        <v>0.5172711778</v>
      </c>
      <c r="O327" s="89">
        <f t="shared" si="7"/>
        <v>0.4827288222</v>
      </c>
      <c r="P327" s="44" t="str">
        <f t="shared" si="33"/>
        <v>R+</v>
      </c>
      <c r="Q327" s="91">
        <f t="shared" si="34"/>
        <v>0.2374015347</v>
      </c>
      <c r="R327" s="87">
        <f t="shared" si="8"/>
        <v>0.5450508557</v>
      </c>
      <c r="S327" s="89">
        <f t="shared" si="9"/>
        <v>0.4549491443</v>
      </c>
      <c r="T327" s="44" t="str">
        <f t="shared" si="35"/>
        <v>D+</v>
      </c>
      <c r="U327" s="180">
        <f t="shared" si="36"/>
        <v>0.8167412746</v>
      </c>
      <c r="V327" s="87">
        <f t="shared" si="54"/>
        <v>0.5777185811</v>
      </c>
      <c r="W327" s="124">
        <f t="shared" si="55"/>
        <v>0.4222814189</v>
      </c>
      <c r="X327" s="87">
        <f t="shared" si="12"/>
        <v>0.5600501814</v>
      </c>
      <c r="Y327" s="124">
        <f t="shared" si="13"/>
        <v>0.4399498186</v>
      </c>
      <c r="Z327" s="87">
        <f t="shared" si="14"/>
        <v>0.8177184737</v>
      </c>
      <c r="AA327" s="89">
        <f t="shared" si="15"/>
        <v>0.00767267822</v>
      </c>
      <c r="AB327" s="89">
        <f t="shared" si="16"/>
        <v>0.1165181678</v>
      </c>
      <c r="AC327" s="89">
        <f t="shared" si="17"/>
        <v>0.0286595582</v>
      </c>
      <c r="AD327" s="89">
        <f t="shared" si="18"/>
        <v>0.01029324581</v>
      </c>
      <c r="AE327" s="89">
        <f t="shared" si="19"/>
        <v>0.01913787622</v>
      </c>
      <c r="AF327" s="87"/>
      <c r="AG327" s="124"/>
      <c r="AH327" s="21">
        <v>324.0</v>
      </c>
      <c r="AI327" s="128">
        <f t="shared" si="20"/>
        <v>281088</v>
      </c>
      <c r="AJ327" s="182">
        <v>150944.0</v>
      </c>
      <c r="AK327" s="182">
        <v>110332.0</v>
      </c>
      <c r="AL327" s="183">
        <v>19812.0</v>
      </c>
      <c r="AM327" s="42">
        <v>177229.0</v>
      </c>
      <c r="AN327" s="71">
        <v>139223.0</v>
      </c>
      <c r="AO327" s="42"/>
      <c r="AP327" s="71"/>
      <c r="AQ327" s="109">
        <f t="shared" si="21"/>
        <v>0.2896698699</v>
      </c>
      <c r="AR327" s="198">
        <v>342657.0</v>
      </c>
      <c r="AS327" s="182">
        <v>172991.0</v>
      </c>
      <c r="AT327" s="182">
        <v>161439.0</v>
      </c>
      <c r="AU327" s="132">
        <f t="shared" si="37"/>
        <v>-0.2374015347</v>
      </c>
      <c r="AV327" s="128">
        <v>187183.0</v>
      </c>
      <c r="AW327" s="130">
        <v>156240.0</v>
      </c>
      <c r="AX327" s="132">
        <f t="shared" si="38"/>
        <v>0.8167412746</v>
      </c>
      <c r="AY327" s="42">
        <v>769240.0</v>
      </c>
      <c r="AZ327" s="44">
        <v>596007.0</v>
      </c>
      <c r="BA327" s="44">
        <v>6047.0</v>
      </c>
      <c r="BB327" s="44">
        <v>116923.0</v>
      </c>
      <c r="BC327" s="44">
        <v>22114.0</v>
      </c>
      <c r="BD327" s="44">
        <v>8181.0</v>
      </c>
      <c r="BE327" s="71">
        <v>19968.0</v>
      </c>
      <c r="BF327" s="42">
        <v>581935.0</v>
      </c>
      <c r="BG327" s="44">
        <v>475859.0</v>
      </c>
      <c r="BH327" s="44">
        <v>4465.0</v>
      </c>
      <c r="BI327" s="44">
        <v>67806.0</v>
      </c>
      <c r="BJ327" s="44">
        <v>16678.0</v>
      </c>
      <c r="BK327" s="44">
        <v>5990.0</v>
      </c>
      <c r="BL327" s="71">
        <v>11137.0</v>
      </c>
      <c r="BM327" s="186"/>
      <c r="BN327" s="186"/>
      <c r="BO327" s="44"/>
      <c r="BP327" s="58"/>
      <c r="BQ327" s="58"/>
      <c r="BR327" s="58"/>
      <c r="BS327" s="58"/>
      <c r="BT327" s="58"/>
      <c r="BU327" s="58"/>
      <c r="BV327" s="58"/>
      <c r="BW327" s="58"/>
      <c r="BX327" s="58"/>
      <c r="BY327" s="58"/>
      <c r="BZ327" s="58"/>
      <c r="CA327" s="58"/>
      <c r="CB327" s="58"/>
      <c r="CC327" s="58"/>
      <c r="CD327" s="56"/>
      <c r="CE327" s="56"/>
      <c r="CF327" s="58"/>
      <c r="CG327" s="56"/>
      <c r="CH327" s="58"/>
      <c r="CI327" s="58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</row>
    <row r="328" ht="15.0" customHeight="1">
      <c r="A328" s="176" t="s">
        <v>2373</v>
      </c>
      <c r="B328" s="178" t="s">
        <v>2374</v>
      </c>
      <c r="C328" s="65" t="s">
        <v>592</v>
      </c>
      <c r="D328" s="67" t="s">
        <v>2375</v>
      </c>
      <c r="E328" s="69" t="s">
        <v>2376</v>
      </c>
      <c r="F328" s="71" t="s">
        <v>2377</v>
      </c>
      <c r="G328" s="73">
        <v>1945.0</v>
      </c>
      <c r="H328" s="75" t="s">
        <v>110</v>
      </c>
      <c r="I328" s="73" t="s">
        <v>681</v>
      </c>
      <c r="J328" s="87">
        <f t="shared" si="52"/>
        <v>0.8283714443</v>
      </c>
      <c r="K328" s="89">
        <f t="shared" si="53"/>
        <v>0.1716285557</v>
      </c>
      <c r="L328" s="42" t="str">
        <f t="shared" si="31"/>
        <v>D+</v>
      </c>
      <c r="M328" s="180">
        <f t="shared" si="32"/>
        <v>28.30136892</v>
      </c>
      <c r="N328" s="87">
        <f t="shared" si="6"/>
        <v>0.8296869912</v>
      </c>
      <c r="O328" s="89">
        <f t="shared" si="7"/>
        <v>0.1703130088</v>
      </c>
      <c r="P328" s="44" t="str">
        <f t="shared" si="33"/>
        <v>D+</v>
      </c>
      <c r="Q328" s="180">
        <f t="shared" si="34"/>
        <v>31.0041798</v>
      </c>
      <c r="R328" s="87">
        <f t="shared" si="8"/>
        <v>0.7928690232</v>
      </c>
      <c r="S328" s="89">
        <f t="shared" si="9"/>
        <v>0.2071309768</v>
      </c>
      <c r="T328" s="44" t="str">
        <f t="shared" si="35"/>
        <v>D+</v>
      </c>
      <c r="U328" s="180">
        <f t="shared" si="36"/>
        <v>25.59855803</v>
      </c>
      <c r="V328" s="87">
        <f t="shared" si="54"/>
        <v>0.8283714443</v>
      </c>
      <c r="W328" s="124">
        <f t="shared" si="55"/>
        <v>0.1716285557</v>
      </c>
      <c r="X328" s="87">
        <f t="shared" si="12"/>
        <v>0.8494850272</v>
      </c>
      <c r="Y328" s="124">
        <f t="shared" si="13"/>
        <v>0.1505149728</v>
      </c>
      <c r="Z328" s="87">
        <f t="shared" si="14"/>
        <v>0.4690645764</v>
      </c>
      <c r="AA328" s="89">
        <f t="shared" si="15"/>
        <v>0.3165677437</v>
      </c>
      <c r="AB328" s="89">
        <f t="shared" si="16"/>
        <v>0.1321064524</v>
      </c>
      <c r="AC328" s="89">
        <f t="shared" si="17"/>
        <v>0.06452413428</v>
      </c>
      <c r="AD328" s="89">
        <f t="shared" si="18"/>
        <v>0.001877079294</v>
      </c>
      <c r="AE328" s="89">
        <f t="shared" si="19"/>
        <v>0.01586001392</v>
      </c>
      <c r="AF328" s="87"/>
      <c r="AG328" s="124"/>
      <c r="AH328" s="21">
        <v>325.0</v>
      </c>
      <c r="AI328" s="128">
        <f t="shared" si="20"/>
        <v>158441</v>
      </c>
      <c r="AJ328" s="182">
        <v>131248.0</v>
      </c>
      <c r="AK328" s="182">
        <v>27193.0</v>
      </c>
      <c r="AL328" s="197">
        <v>0.0</v>
      </c>
      <c r="AM328" s="42">
        <v>235394.0</v>
      </c>
      <c r="AN328" s="71">
        <v>41708.0</v>
      </c>
      <c r="AO328" s="42"/>
      <c r="AP328" s="71"/>
      <c r="AQ328" s="109">
        <f t="shared" si="21"/>
        <v>28.30136892</v>
      </c>
      <c r="AR328" s="198">
        <v>297369.0</v>
      </c>
      <c r="AS328" s="182">
        <v>244605.0</v>
      </c>
      <c r="AT328" s="182">
        <v>50211.0</v>
      </c>
      <c r="AU328" s="132">
        <f t="shared" si="37"/>
        <v>31.0041798</v>
      </c>
      <c r="AV328" s="128">
        <v>245500.0</v>
      </c>
      <c r="AW328" s="130">
        <v>64135.0</v>
      </c>
      <c r="AX328" s="132">
        <f t="shared" si="38"/>
        <v>25.59855803</v>
      </c>
      <c r="AY328" s="42">
        <v>705688.0</v>
      </c>
      <c r="AZ328" s="44">
        <v>294705.0</v>
      </c>
      <c r="BA328" s="44">
        <v>241500.0</v>
      </c>
      <c r="BB328" s="44">
        <v>108518.0</v>
      </c>
      <c r="BC328" s="44">
        <v>44758.0</v>
      </c>
      <c r="BD328" s="44">
        <v>1356.0</v>
      </c>
      <c r="BE328" s="71">
        <v>14851.0</v>
      </c>
      <c r="BF328" s="42">
        <v>535939.0</v>
      </c>
      <c r="BG328" s="44">
        <v>251390.0</v>
      </c>
      <c r="BH328" s="44">
        <v>169661.0</v>
      </c>
      <c r="BI328" s="44">
        <v>70801.0</v>
      </c>
      <c r="BJ328" s="44">
        <v>34581.0</v>
      </c>
      <c r="BK328" s="44">
        <v>1006.0</v>
      </c>
      <c r="BL328" s="71">
        <v>8500.0</v>
      </c>
      <c r="BM328" s="186"/>
      <c r="BN328" s="186"/>
      <c r="BO328" s="44"/>
      <c r="BP328" s="58"/>
      <c r="BQ328" s="58"/>
      <c r="BR328" s="58"/>
      <c r="BS328" s="58"/>
      <c r="BT328" s="58"/>
      <c r="BU328" s="58"/>
      <c r="BV328" s="58"/>
      <c r="BW328" s="58"/>
      <c r="BX328" s="58"/>
      <c r="BY328" s="58"/>
      <c r="BZ328" s="58"/>
      <c r="CA328" s="58"/>
      <c r="CB328" s="58"/>
      <c r="CC328" s="58"/>
      <c r="CD328" s="56"/>
      <c r="CE328" s="56"/>
      <c r="CF328" s="58"/>
      <c r="CG328" s="56"/>
      <c r="CH328" s="58"/>
      <c r="CI328" s="58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</row>
    <row r="329" ht="15.0" customHeight="1">
      <c r="A329" s="139" t="s">
        <v>152</v>
      </c>
      <c r="B329" s="140" t="s">
        <v>153</v>
      </c>
      <c r="C329" s="282" t="s">
        <v>1323</v>
      </c>
      <c r="D329" s="283" t="s">
        <v>1323</v>
      </c>
      <c r="E329" s="69"/>
      <c r="F329" s="71"/>
      <c r="G329" s="73"/>
      <c r="H329" s="75"/>
      <c r="I329" s="73"/>
      <c r="J329" s="87">
        <f t="shared" si="52"/>
        <v>0.8770347345</v>
      </c>
      <c r="K329" s="89">
        <f t="shared" si="53"/>
        <v>0.1229652655</v>
      </c>
      <c r="L329" s="42" t="str">
        <f t="shared" si="31"/>
        <v>D+</v>
      </c>
      <c r="M329" s="180">
        <f t="shared" si="32"/>
        <v>38.28926952</v>
      </c>
      <c r="N329" s="87">
        <f t="shared" si="6"/>
        <v>0.909895503</v>
      </c>
      <c r="O329" s="89">
        <f t="shared" si="7"/>
        <v>0.09010449703</v>
      </c>
      <c r="P329" s="44" t="str">
        <f t="shared" si="33"/>
        <v>D+</v>
      </c>
      <c r="Q329" s="180">
        <f t="shared" si="34"/>
        <v>39.02503098</v>
      </c>
      <c r="R329" s="87">
        <f t="shared" si="8"/>
        <v>0.9124185235</v>
      </c>
      <c r="S329" s="89">
        <f t="shared" si="9"/>
        <v>0.08758147648</v>
      </c>
      <c r="T329" s="44" t="str">
        <f t="shared" si="35"/>
        <v>D+</v>
      </c>
      <c r="U329" s="180">
        <f t="shared" si="36"/>
        <v>37.55350806</v>
      </c>
      <c r="V329" s="87">
        <f t="shared" si="54"/>
        <v>0.8770347345</v>
      </c>
      <c r="W329" s="124">
        <f t="shared" si="55"/>
        <v>0.1229652655</v>
      </c>
      <c r="X329" s="87">
        <f t="shared" si="12"/>
        <v>0.9050481145</v>
      </c>
      <c r="Y329" s="124">
        <f t="shared" si="13"/>
        <v>0.09495188547</v>
      </c>
      <c r="Z329" s="87">
        <f t="shared" si="14"/>
        <v>0.319976521</v>
      </c>
      <c r="AA329" s="89">
        <f t="shared" si="15"/>
        <v>0.5599539755</v>
      </c>
      <c r="AB329" s="89">
        <f t="shared" si="16"/>
        <v>0.0480206213</v>
      </c>
      <c r="AC329" s="89">
        <f t="shared" si="17"/>
        <v>0.05120141305</v>
      </c>
      <c r="AD329" s="89">
        <f t="shared" si="18"/>
        <v>0.002541761354</v>
      </c>
      <c r="AE329" s="89">
        <f t="shared" si="19"/>
        <v>0.01830570783</v>
      </c>
      <c r="AF329" s="87"/>
      <c r="AG329" s="124"/>
      <c r="AH329" s="21">
        <v>326.0</v>
      </c>
      <c r="AI329" s="128">
        <f t="shared" si="20"/>
        <v>206538</v>
      </c>
      <c r="AJ329" s="182">
        <v>181141.0</v>
      </c>
      <c r="AK329" s="182">
        <v>25397.0</v>
      </c>
      <c r="AL329" s="197">
        <v>0.0</v>
      </c>
      <c r="AM329" s="42">
        <v>318176.0</v>
      </c>
      <c r="AN329" s="71">
        <v>33381.0</v>
      </c>
      <c r="AO329" s="42"/>
      <c r="AP329" s="71"/>
      <c r="AQ329" s="109">
        <f t="shared" si="21"/>
        <v>38.28926952</v>
      </c>
      <c r="AR329" s="198">
        <v>374459.0</v>
      </c>
      <c r="AS329" s="182">
        <v>338543.0</v>
      </c>
      <c r="AT329" s="182">
        <v>33525.0</v>
      </c>
      <c r="AU329" s="132">
        <f t="shared" si="37"/>
        <v>39.02503098</v>
      </c>
      <c r="AV329" s="128">
        <v>347855.0</v>
      </c>
      <c r="AW329" s="130">
        <v>33390.0</v>
      </c>
      <c r="AX329" s="132">
        <f t="shared" si="38"/>
        <v>37.55350806</v>
      </c>
      <c r="AY329" s="42">
        <v>705689.0</v>
      </c>
      <c r="AZ329" s="44">
        <v>201658.0</v>
      </c>
      <c r="BA329" s="44">
        <v>415882.0</v>
      </c>
      <c r="BB329" s="44">
        <v>38199.0</v>
      </c>
      <c r="BC329" s="44">
        <v>33031.0</v>
      </c>
      <c r="BD329" s="44">
        <v>1805.0</v>
      </c>
      <c r="BE329" s="71">
        <v>15114.0</v>
      </c>
      <c r="BF329" s="42">
        <v>557094.0</v>
      </c>
      <c r="BG329" s="44">
        <v>178257.0</v>
      </c>
      <c r="BH329" s="44">
        <v>311947.0</v>
      </c>
      <c r="BI329" s="44">
        <v>26752.0</v>
      </c>
      <c r="BJ329" s="44">
        <v>28524.0</v>
      </c>
      <c r="BK329" s="44">
        <v>1416.0</v>
      </c>
      <c r="BL329" s="71">
        <v>10198.0</v>
      </c>
      <c r="BM329" s="186"/>
      <c r="BN329" s="186"/>
      <c r="BO329" s="44"/>
      <c r="BP329" s="58"/>
      <c r="BQ329" s="58"/>
      <c r="BR329" s="58"/>
      <c r="BS329" s="58"/>
      <c r="BT329" s="58"/>
      <c r="BU329" s="58"/>
      <c r="BV329" s="58"/>
      <c r="BW329" s="58"/>
      <c r="BX329" s="58"/>
      <c r="BY329" s="58"/>
      <c r="BZ329" s="58"/>
      <c r="CA329" s="58"/>
      <c r="CB329" s="58"/>
      <c r="CC329" s="58"/>
      <c r="CD329" s="56"/>
      <c r="CE329" s="56"/>
      <c r="CF329" s="58"/>
      <c r="CG329" s="56"/>
      <c r="CH329" s="58"/>
      <c r="CI329" s="58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</row>
    <row r="330" ht="15.0" customHeight="1">
      <c r="A330" s="176" t="s">
        <v>2378</v>
      </c>
      <c r="B330" s="178" t="s">
        <v>2379</v>
      </c>
      <c r="C330" s="72" t="s">
        <v>255</v>
      </c>
      <c r="D330" s="74" t="s">
        <v>580</v>
      </c>
      <c r="E330" s="69" t="s">
        <v>2380</v>
      </c>
      <c r="F330" s="71" t="s">
        <v>2381</v>
      </c>
      <c r="G330" s="73">
        <v>1948.0</v>
      </c>
      <c r="H330" s="75" t="s">
        <v>110</v>
      </c>
      <c r="I330" s="73">
        <v>2010.0</v>
      </c>
      <c r="J330" s="87">
        <f t="shared" si="52"/>
        <v>0.3936897598</v>
      </c>
      <c r="K330" s="89">
        <f t="shared" si="53"/>
        <v>0.6063102402</v>
      </c>
      <c r="L330" s="42" t="str">
        <f t="shared" si="31"/>
        <v>R+</v>
      </c>
      <c r="M330" s="91">
        <f t="shared" si="32"/>
        <v>7.51975632</v>
      </c>
      <c r="N330" s="87">
        <f t="shared" si="6"/>
        <v>0.436369625</v>
      </c>
      <c r="O330" s="89">
        <f t="shared" si="7"/>
        <v>0.563630375</v>
      </c>
      <c r="P330" s="44" t="str">
        <f t="shared" si="33"/>
        <v>R+</v>
      </c>
      <c r="Q330" s="91">
        <f t="shared" si="34"/>
        <v>8.327556817</v>
      </c>
      <c r="R330" s="87">
        <f t="shared" si="8"/>
        <v>0.4697638847</v>
      </c>
      <c r="S330" s="89">
        <f t="shared" si="9"/>
        <v>0.5302361153</v>
      </c>
      <c r="T330" s="44" t="str">
        <f t="shared" si="35"/>
        <v>R+</v>
      </c>
      <c r="U330" s="91">
        <f t="shared" si="36"/>
        <v>6.711955824</v>
      </c>
      <c r="V330" s="87">
        <f t="shared" si="54"/>
        <v>0.3936897598</v>
      </c>
      <c r="W330" s="124">
        <f t="shared" si="55"/>
        <v>0.6063102402</v>
      </c>
      <c r="X330" s="87">
        <f t="shared" si="12"/>
        <v>0.4277106147</v>
      </c>
      <c r="Y330" s="124">
        <f t="shared" si="13"/>
        <v>0.5722893853</v>
      </c>
      <c r="Z330" s="87">
        <f t="shared" si="14"/>
        <v>0.9299327446</v>
      </c>
      <c r="AA330" s="89">
        <f t="shared" si="15"/>
        <v>0.03973768032</v>
      </c>
      <c r="AB330" s="89">
        <f t="shared" si="16"/>
        <v>0.01407209238</v>
      </c>
      <c r="AC330" s="89">
        <f t="shared" si="17"/>
        <v>0.007528669589</v>
      </c>
      <c r="AD330" s="89">
        <f t="shared" si="18"/>
        <v>0.001216533935</v>
      </c>
      <c r="AE330" s="89">
        <f t="shared" si="19"/>
        <v>0.007512279162</v>
      </c>
      <c r="AF330" s="87"/>
      <c r="AG330" s="124"/>
      <c r="AH330" s="21">
        <v>327.0</v>
      </c>
      <c r="AI330" s="128">
        <f t="shared" si="20"/>
        <v>187790</v>
      </c>
      <c r="AJ330" s="182">
        <v>73931.0</v>
      </c>
      <c r="AK330" s="182">
        <v>113859.0</v>
      </c>
      <c r="AL330" s="197">
        <v>0.0</v>
      </c>
      <c r="AM330" s="42">
        <v>123933.0</v>
      </c>
      <c r="AN330" s="71">
        <v>165826.0</v>
      </c>
      <c r="AO330" s="42"/>
      <c r="AP330" s="71"/>
      <c r="AQ330" s="109">
        <f t="shared" si="21"/>
        <v>-7.51975632</v>
      </c>
      <c r="AR330" s="198">
        <v>307771.0</v>
      </c>
      <c r="AS330" s="182">
        <v>132484.0</v>
      </c>
      <c r="AT330" s="182">
        <v>171121.0</v>
      </c>
      <c r="AU330" s="132">
        <f t="shared" si="37"/>
        <v>-8.327556817</v>
      </c>
      <c r="AV330" s="128">
        <v>149873.0</v>
      </c>
      <c r="AW330" s="130">
        <v>169166.0</v>
      </c>
      <c r="AX330" s="132">
        <f t="shared" si="38"/>
        <v>-6.711955824</v>
      </c>
      <c r="AY330" s="42">
        <v>705770.0</v>
      </c>
      <c r="AZ330" s="44">
        <v>643914.0</v>
      </c>
      <c r="BA330" s="44">
        <v>31943.0</v>
      </c>
      <c r="BB330" s="44">
        <v>13262.0</v>
      </c>
      <c r="BC330" s="44">
        <v>5603.0</v>
      </c>
      <c r="BD330" s="44">
        <v>832.0</v>
      </c>
      <c r="BE330" s="71">
        <v>10216.0</v>
      </c>
      <c r="BF330" s="42">
        <v>549101.0</v>
      </c>
      <c r="BG330" s="44">
        <v>510627.0</v>
      </c>
      <c r="BH330" s="44">
        <v>21820.0</v>
      </c>
      <c r="BI330" s="44">
        <v>7727.0</v>
      </c>
      <c r="BJ330" s="44">
        <v>4134.0</v>
      </c>
      <c r="BK330" s="44">
        <v>668.0</v>
      </c>
      <c r="BL330" s="71">
        <v>4125.0</v>
      </c>
      <c r="BM330" s="186"/>
      <c r="BN330" s="186"/>
      <c r="BO330" s="44"/>
      <c r="BP330" s="58"/>
      <c r="BQ330" s="58"/>
      <c r="BR330" s="58"/>
      <c r="BS330" s="58"/>
      <c r="BT330" s="58"/>
      <c r="BU330" s="58"/>
      <c r="BV330" s="58"/>
      <c r="BW330" s="58"/>
      <c r="BX330" s="58"/>
      <c r="BY330" s="58"/>
      <c r="BZ330" s="58"/>
      <c r="CA330" s="58"/>
      <c r="CB330" s="58"/>
      <c r="CC330" s="58"/>
      <c r="CD330" s="56"/>
      <c r="CE330" s="56"/>
      <c r="CF330" s="58"/>
      <c r="CG330" s="56"/>
      <c r="CH330" s="58"/>
      <c r="CI330" s="58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</row>
    <row r="331" ht="15.0" customHeight="1">
      <c r="A331" s="139" t="s">
        <v>2382</v>
      </c>
      <c r="B331" s="140" t="s">
        <v>2383</v>
      </c>
      <c r="C331" s="72" t="s">
        <v>731</v>
      </c>
      <c r="D331" s="74" t="s">
        <v>2384</v>
      </c>
      <c r="E331" s="69" t="s">
        <v>2385</v>
      </c>
      <c r="F331" s="71" t="s">
        <v>2386</v>
      </c>
      <c r="G331" s="73">
        <v>1962.0</v>
      </c>
      <c r="H331" s="75" t="s">
        <v>78</v>
      </c>
      <c r="I331" s="73">
        <v>2012.0</v>
      </c>
      <c r="J331" s="87">
        <f t="shared" si="52"/>
        <v>0.2546366677</v>
      </c>
      <c r="K331" s="89">
        <f t="shared" si="53"/>
        <v>0.7453633323</v>
      </c>
      <c r="L331" s="42" t="str">
        <f t="shared" si="31"/>
        <v>R+</v>
      </c>
      <c r="M331" s="91">
        <f t="shared" si="32"/>
        <v>8.983756197</v>
      </c>
      <c r="N331" s="87">
        <f t="shared" si="6"/>
        <v>0.4210425151</v>
      </c>
      <c r="O331" s="89">
        <f t="shared" si="7"/>
        <v>0.5789574849</v>
      </c>
      <c r="P331" s="44" t="str">
        <f t="shared" si="33"/>
        <v>R+</v>
      </c>
      <c r="Q331" s="91">
        <f t="shared" si="34"/>
        <v>9.86026781</v>
      </c>
      <c r="R331" s="87">
        <f t="shared" si="8"/>
        <v>0.4558109971</v>
      </c>
      <c r="S331" s="89">
        <f t="shared" si="9"/>
        <v>0.5441890029</v>
      </c>
      <c r="T331" s="44" t="str">
        <f t="shared" si="35"/>
        <v>R+</v>
      </c>
      <c r="U331" s="91">
        <f t="shared" si="36"/>
        <v>8.107244584</v>
      </c>
      <c r="V331" s="87">
        <f t="shared" si="54"/>
        <v>0.2546366677</v>
      </c>
      <c r="W331" s="124">
        <f t="shared" si="55"/>
        <v>0.7453633323</v>
      </c>
      <c r="X331" s="87">
        <f t="shared" si="12"/>
        <v>0.3655701739</v>
      </c>
      <c r="Y331" s="124">
        <f t="shared" si="13"/>
        <v>0.6344298261</v>
      </c>
      <c r="Z331" s="87">
        <f t="shared" si="14"/>
        <v>0.8562028935</v>
      </c>
      <c r="AA331" s="89">
        <f t="shared" si="15"/>
        <v>0.06656364953</v>
      </c>
      <c r="AB331" s="89">
        <f t="shared" si="16"/>
        <v>0.04757958717</v>
      </c>
      <c r="AC331" s="89">
        <f t="shared" si="17"/>
        <v>0.01828952349</v>
      </c>
      <c r="AD331" s="89">
        <f t="shared" si="18"/>
        <v>0.001541582299</v>
      </c>
      <c r="AE331" s="89">
        <f t="shared" si="19"/>
        <v>0.009822763971</v>
      </c>
      <c r="AF331" s="87"/>
      <c r="AG331" s="124"/>
      <c r="AH331" s="21">
        <v>328.0</v>
      </c>
      <c r="AI331" s="128">
        <f t="shared" si="20"/>
        <v>197340</v>
      </c>
      <c r="AJ331" s="182">
        <v>50250.0</v>
      </c>
      <c r="AK331" s="182">
        <v>147090.0</v>
      </c>
      <c r="AL331" s="197">
        <v>0.0</v>
      </c>
      <c r="AM331" s="42">
        <v>104643.0</v>
      </c>
      <c r="AN331" s="71">
        <v>181603.0</v>
      </c>
      <c r="AO331" s="42"/>
      <c r="AP331" s="71"/>
      <c r="AQ331" s="109">
        <f t="shared" si="21"/>
        <v>-8.983756197</v>
      </c>
      <c r="AR331" s="198">
        <v>311373.0</v>
      </c>
      <c r="AS331" s="182">
        <v>129239.0</v>
      </c>
      <c r="AT331" s="182">
        <v>177711.0</v>
      </c>
      <c r="AU331" s="132">
        <f t="shared" si="37"/>
        <v>-9.86026781</v>
      </c>
      <c r="AV331" s="128">
        <v>144854.0</v>
      </c>
      <c r="AW331" s="130">
        <v>172940.0</v>
      </c>
      <c r="AX331" s="132">
        <f t="shared" si="38"/>
        <v>-8.107244584</v>
      </c>
      <c r="AY331" s="42">
        <v>705669.0</v>
      </c>
      <c r="AZ331" s="44">
        <v>585038.0</v>
      </c>
      <c r="BA331" s="44">
        <v>51773.0</v>
      </c>
      <c r="BB331" s="44">
        <v>42341.0</v>
      </c>
      <c r="BC331" s="44">
        <v>13446.0</v>
      </c>
      <c r="BD331" s="44">
        <v>1052.0</v>
      </c>
      <c r="BE331" s="71">
        <v>12019.0</v>
      </c>
      <c r="BF331" s="42">
        <v>544246.0</v>
      </c>
      <c r="BG331" s="44">
        <v>465985.0</v>
      </c>
      <c r="BH331" s="44">
        <v>36227.0</v>
      </c>
      <c r="BI331" s="44">
        <v>25895.0</v>
      </c>
      <c r="BJ331" s="44">
        <v>9954.0</v>
      </c>
      <c r="BK331" s="44">
        <v>839.0</v>
      </c>
      <c r="BL331" s="71">
        <v>5346.0</v>
      </c>
      <c r="BM331" s="186"/>
      <c r="BN331" s="186"/>
      <c r="BO331" s="44"/>
      <c r="BP331" s="58"/>
      <c r="BQ331" s="58"/>
      <c r="BR331" s="58"/>
      <c r="BS331" s="58"/>
      <c r="BT331" s="58"/>
      <c r="BU331" s="58"/>
      <c r="BV331" s="58"/>
      <c r="BW331" s="58"/>
      <c r="BX331" s="58"/>
      <c r="BY331" s="58"/>
      <c r="BZ331" s="58"/>
      <c r="CA331" s="58"/>
      <c r="CB331" s="58"/>
      <c r="CC331" s="58"/>
      <c r="CD331" s="56"/>
      <c r="CE331" s="56"/>
      <c r="CF331" s="58"/>
      <c r="CG331" s="56"/>
      <c r="CH331" s="58"/>
      <c r="CI331" s="58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</row>
    <row r="332" ht="15.0" customHeight="1">
      <c r="A332" s="176" t="s">
        <v>2387</v>
      </c>
      <c r="B332" s="178" t="s">
        <v>2388</v>
      </c>
      <c r="C332" s="72" t="s">
        <v>2389</v>
      </c>
      <c r="D332" s="74" t="s">
        <v>555</v>
      </c>
      <c r="E332" s="69" t="s">
        <v>2390</v>
      </c>
      <c r="F332" s="71" t="s">
        <v>2391</v>
      </c>
      <c r="G332" s="73">
        <v>1959.0</v>
      </c>
      <c r="H332" s="75" t="s">
        <v>203</v>
      </c>
      <c r="I332" s="73">
        <v>2008.0</v>
      </c>
      <c r="J332" s="87">
        <f t="shared" si="52"/>
        <v>0.3640389921</v>
      </c>
      <c r="K332" s="89">
        <f t="shared" si="53"/>
        <v>0.6359610079</v>
      </c>
      <c r="L332" s="42" t="str">
        <f t="shared" si="31"/>
        <v>R+</v>
      </c>
      <c r="M332" s="91">
        <f t="shared" si="32"/>
        <v>7.902087526</v>
      </c>
      <c r="N332" s="87">
        <f t="shared" si="6"/>
        <v>0.4206572968</v>
      </c>
      <c r="O332" s="89">
        <f t="shared" si="7"/>
        <v>0.5793427032</v>
      </c>
      <c r="P332" s="44" t="str">
        <f t="shared" si="33"/>
        <v>R+</v>
      </c>
      <c r="Q332" s="91">
        <f t="shared" si="34"/>
        <v>9.898789642</v>
      </c>
      <c r="R332" s="87">
        <f t="shared" si="8"/>
        <v>0.4778295888</v>
      </c>
      <c r="S332" s="89">
        <f t="shared" si="9"/>
        <v>0.5221704112</v>
      </c>
      <c r="T332" s="44" t="str">
        <f t="shared" si="35"/>
        <v>R+</v>
      </c>
      <c r="U332" s="91">
        <f t="shared" si="36"/>
        <v>5.90538541</v>
      </c>
      <c r="V332" s="87">
        <f t="shared" si="54"/>
        <v>0.3640389921</v>
      </c>
      <c r="W332" s="124">
        <f t="shared" si="55"/>
        <v>0.6359610079</v>
      </c>
      <c r="X332" s="87">
        <f t="shared" si="12"/>
        <v>0.3707538987</v>
      </c>
      <c r="Y332" s="124">
        <f t="shared" si="13"/>
        <v>0.6292461013</v>
      </c>
      <c r="Z332" s="87">
        <f t="shared" si="14"/>
        <v>0.9379315214</v>
      </c>
      <c r="AA332" s="89">
        <f t="shared" si="15"/>
        <v>0.02257500882</v>
      </c>
      <c r="AB332" s="89">
        <f t="shared" si="16"/>
        <v>0.01500352983</v>
      </c>
      <c r="AC332" s="89">
        <f t="shared" si="17"/>
        <v>0.0163836922</v>
      </c>
      <c r="AD332" s="89">
        <f t="shared" si="18"/>
        <v>0.001246028945</v>
      </c>
      <c r="AE332" s="89">
        <f t="shared" si="19"/>
        <v>0.006860218849</v>
      </c>
      <c r="AF332" s="87"/>
      <c r="AG332" s="124"/>
      <c r="AH332" s="21">
        <v>329.0</v>
      </c>
      <c r="AI332" s="128">
        <f t="shared" si="20"/>
        <v>180857</v>
      </c>
      <c r="AJ332" s="182">
        <v>65839.0</v>
      </c>
      <c r="AK332" s="182">
        <v>115018.0</v>
      </c>
      <c r="AL332" s="197">
        <v>0.0</v>
      </c>
      <c r="AM332" s="42">
        <v>104725.0</v>
      </c>
      <c r="AN332" s="71">
        <v>177740.0</v>
      </c>
      <c r="AO332" s="42"/>
      <c r="AP332" s="71"/>
      <c r="AQ332" s="109">
        <f t="shared" si="21"/>
        <v>-7.902087526</v>
      </c>
      <c r="AR332" s="198">
        <v>290085.0</v>
      </c>
      <c r="AS332" s="182">
        <v>119958.0</v>
      </c>
      <c r="AT332" s="182">
        <v>165210.0</v>
      </c>
      <c r="AU332" s="132">
        <f t="shared" si="37"/>
        <v>-9.898789642</v>
      </c>
      <c r="AV332" s="128">
        <v>146536.0</v>
      </c>
      <c r="AW332" s="130">
        <v>160134.0</v>
      </c>
      <c r="AX332" s="132">
        <f t="shared" si="38"/>
        <v>-5.90538541</v>
      </c>
      <c r="AY332" s="42">
        <v>705715.0</v>
      </c>
      <c r="AZ332" s="44">
        <v>661706.0</v>
      </c>
      <c r="BA332" s="44">
        <v>14428.0</v>
      </c>
      <c r="BB332" s="44">
        <v>10951.0</v>
      </c>
      <c r="BC332" s="44">
        <v>10781.0</v>
      </c>
      <c r="BD332" s="44">
        <v>853.0</v>
      </c>
      <c r="BE332" s="71">
        <v>6996.0</v>
      </c>
      <c r="BF332" s="42">
        <v>566600.0</v>
      </c>
      <c r="BG332" s="44">
        <v>531432.0</v>
      </c>
      <c r="BH332" s="44">
        <v>12791.0</v>
      </c>
      <c r="BI332" s="44">
        <v>8501.0</v>
      </c>
      <c r="BJ332" s="44">
        <v>9283.0</v>
      </c>
      <c r="BK332" s="44">
        <v>706.0</v>
      </c>
      <c r="BL332" s="71">
        <v>3887.0</v>
      </c>
      <c r="BM332" s="186"/>
      <c r="BN332" s="186"/>
      <c r="BO332" s="44"/>
      <c r="BP332" s="58"/>
      <c r="BQ332" s="58"/>
      <c r="BR332" s="58"/>
      <c r="BS332" s="58"/>
      <c r="BT332" s="58"/>
      <c r="BU332" s="58"/>
      <c r="BV332" s="58"/>
      <c r="BW332" s="58"/>
      <c r="BX332" s="58"/>
      <c r="BY332" s="58"/>
      <c r="BZ332" s="58"/>
      <c r="CA332" s="58"/>
      <c r="CB332" s="58"/>
      <c r="CC332" s="58"/>
      <c r="CD332" s="56"/>
      <c r="CE332" s="56"/>
      <c r="CF332" s="58"/>
      <c r="CG332" s="56"/>
      <c r="CH332" s="58"/>
      <c r="CI332" s="58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</row>
    <row r="333" ht="15.0" customHeight="1">
      <c r="A333" s="139" t="s">
        <v>2392</v>
      </c>
      <c r="B333" s="140" t="s">
        <v>2393</v>
      </c>
      <c r="C333" s="72" t="s">
        <v>1883</v>
      </c>
      <c r="D333" s="74" t="s">
        <v>2394</v>
      </c>
      <c r="E333" s="69" t="s">
        <v>2395</v>
      </c>
      <c r="F333" s="71" t="s">
        <v>2396</v>
      </c>
      <c r="G333" s="73">
        <v>1976.0</v>
      </c>
      <c r="H333" s="75" t="s">
        <v>100</v>
      </c>
      <c r="I333" s="73">
        <v>2014.0</v>
      </c>
      <c r="J333" s="87">
        <f t="shared" si="52"/>
        <v>0.437090673</v>
      </c>
      <c r="K333" s="89">
        <f t="shared" si="53"/>
        <v>0.562909327</v>
      </c>
      <c r="L333" s="42" t="str">
        <f t="shared" si="31"/>
        <v>R+</v>
      </c>
      <c r="M333" s="91">
        <f t="shared" si="32"/>
        <v>1.660251183</v>
      </c>
      <c r="N333" s="87">
        <f t="shared" si="6"/>
        <v>0.4875652008</v>
      </c>
      <c r="O333" s="89">
        <f t="shared" si="7"/>
        <v>0.5124347992</v>
      </c>
      <c r="P333" s="44" t="str">
        <f t="shared" si="33"/>
        <v>R+</v>
      </c>
      <c r="Q333" s="91">
        <f t="shared" si="34"/>
        <v>3.207999239</v>
      </c>
      <c r="R333" s="87">
        <f t="shared" si="8"/>
        <v>0.5357584116</v>
      </c>
      <c r="S333" s="89">
        <f t="shared" si="9"/>
        <v>0.4642415884</v>
      </c>
      <c r="T333" s="44" t="str">
        <f t="shared" si="35"/>
        <v>R+</v>
      </c>
      <c r="U333" s="91">
        <f t="shared" si="36"/>
        <v>0.1125031273</v>
      </c>
      <c r="V333" s="87">
        <f t="shared" si="54"/>
        <v>0.437090673</v>
      </c>
      <c r="W333" s="124">
        <f t="shared" si="55"/>
        <v>0.562909327</v>
      </c>
      <c r="X333" s="87">
        <f t="shared" si="12"/>
        <v>0.428587182</v>
      </c>
      <c r="Y333" s="124">
        <f t="shared" si="13"/>
        <v>0.571412818</v>
      </c>
      <c r="Z333" s="87">
        <f t="shared" si="14"/>
        <v>0.8784438047</v>
      </c>
      <c r="AA333" s="89">
        <f t="shared" si="15"/>
        <v>0.03859509835</v>
      </c>
      <c r="AB333" s="89">
        <f t="shared" si="16"/>
        <v>0.03924249282</v>
      </c>
      <c r="AC333" s="89">
        <f t="shared" si="17"/>
        <v>0.03456789665</v>
      </c>
      <c r="AD333" s="89">
        <f t="shared" si="18"/>
        <v>0.0009794391969</v>
      </c>
      <c r="AE333" s="89">
        <f t="shared" si="19"/>
        <v>0.0081712683</v>
      </c>
      <c r="AF333" s="87"/>
      <c r="AG333" s="124"/>
      <c r="AH333" s="21">
        <v>330.0</v>
      </c>
      <c r="AI333" s="128">
        <f t="shared" si="20"/>
        <v>212544</v>
      </c>
      <c r="AJ333" s="182">
        <v>92901.0</v>
      </c>
      <c r="AK333" s="182">
        <v>119643.0</v>
      </c>
      <c r="AL333" s="197">
        <v>0.0</v>
      </c>
      <c r="AM333" s="42">
        <v>143803.0</v>
      </c>
      <c r="AN333" s="71">
        <v>191725.0</v>
      </c>
      <c r="AO333" s="42"/>
      <c r="AP333" s="71"/>
      <c r="AQ333" s="109">
        <f t="shared" si="21"/>
        <v>-1.660251183</v>
      </c>
      <c r="AR333" s="198">
        <v>344797.0</v>
      </c>
      <c r="AS333" s="182">
        <v>165916.0</v>
      </c>
      <c r="AT333" s="182">
        <v>174379.0</v>
      </c>
      <c r="AU333" s="132">
        <f t="shared" si="37"/>
        <v>-3.207999239</v>
      </c>
      <c r="AV333" s="128">
        <v>186460.0</v>
      </c>
      <c r="AW333" s="130">
        <v>161570.0</v>
      </c>
      <c r="AX333" s="132">
        <f t="shared" si="38"/>
        <v>-0.1125031273</v>
      </c>
      <c r="AY333" s="42">
        <v>705799.0</v>
      </c>
      <c r="AZ333" s="44">
        <v>606215.0</v>
      </c>
      <c r="BA333" s="44">
        <v>28546.0</v>
      </c>
      <c r="BB333" s="44">
        <v>33699.0</v>
      </c>
      <c r="BC333" s="44">
        <v>26634.0</v>
      </c>
      <c r="BD333" s="44">
        <v>677.0</v>
      </c>
      <c r="BE333" s="71">
        <v>10028.0</v>
      </c>
      <c r="BF333" s="42">
        <v>539084.0</v>
      </c>
      <c r="BG333" s="44">
        <v>473555.0</v>
      </c>
      <c r="BH333" s="44">
        <v>20806.0</v>
      </c>
      <c r="BI333" s="44">
        <v>21155.0</v>
      </c>
      <c r="BJ333" s="44">
        <v>18635.0</v>
      </c>
      <c r="BK333" s="44">
        <v>528.0</v>
      </c>
      <c r="BL333" s="71">
        <v>4405.0</v>
      </c>
      <c r="BM333" s="186"/>
      <c r="BN333" s="186"/>
      <c r="BO333" s="44"/>
      <c r="BP333" s="58"/>
      <c r="BQ333" s="58"/>
      <c r="BR333" s="58"/>
      <c r="BS333" s="58"/>
      <c r="BT333" s="58"/>
      <c r="BU333" s="58"/>
      <c r="BV333" s="58"/>
      <c r="BW333" s="58"/>
      <c r="BX333" s="58"/>
      <c r="BY333" s="58"/>
      <c r="BZ333" s="58"/>
      <c r="CA333" s="58"/>
      <c r="CB333" s="58"/>
      <c r="CC333" s="58"/>
      <c r="CD333" s="56"/>
      <c r="CE333" s="56"/>
      <c r="CF333" s="58"/>
      <c r="CG333" s="56"/>
      <c r="CH333" s="58"/>
      <c r="CI333" s="58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</row>
    <row r="334" ht="15.0" customHeight="1">
      <c r="A334" s="176" t="s">
        <v>2397</v>
      </c>
      <c r="B334" s="178" t="s">
        <v>2398</v>
      </c>
      <c r="C334" s="72" t="s">
        <v>362</v>
      </c>
      <c r="D334" s="74" t="s">
        <v>2399</v>
      </c>
      <c r="E334" s="69" t="s">
        <v>2400</v>
      </c>
      <c r="F334" s="71" t="s">
        <v>2401</v>
      </c>
      <c r="G334" s="73">
        <v>1955.0</v>
      </c>
      <c r="H334" s="75" t="s">
        <v>110</v>
      </c>
      <c r="I334" s="73">
        <v>2010.0</v>
      </c>
      <c r="J334" s="87">
        <f t="shared" si="52"/>
        <v>0.3796108453</v>
      </c>
      <c r="K334" s="89">
        <f t="shared" si="53"/>
        <v>0.6203891547</v>
      </c>
      <c r="L334" s="42" t="str">
        <f t="shared" si="31"/>
        <v>R+</v>
      </c>
      <c r="M334" s="91">
        <f t="shared" si="32"/>
        <v>2.423236948</v>
      </c>
      <c r="N334" s="87">
        <f t="shared" si="6"/>
        <v>0.4907213869</v>
      </c>
      <c r="O334" s="89">
        <f t="shared" si="7"/>
        <v>0.5092786131</v>
      </c>
      <c r="P334" s="44" t="str">
        <f t="shared" si="33"/>
        <v>R+</v>
      </c>
      <c r="Q334" s="91">
        <f t="shared" si="34"/>
        <v>2.892380627</v>
      </c>
      <c r="R334" s="87">
        <f t="shared" si="8"/>
        <v>0.5173425102</v>
      </c>
      <c r="S334" s="89">
        <f t="shared" si="9"/>
        <v>0.4826574898</v>
      </c>
      <c r="T334" s="44" t="str">
        <f t="shared" si="35"/>
        <v>R+</v>
      </c>
      <c r="U334" s="91">
        <f t="shared" si="36"/>
        <v>1.95409327</v>
      </c>
      <c r="V334" s="87">
        <f t="shared" si="54"/>
        <v>0.3796108453</v>
      </c>
      <c r="W334" s="124">
        <f t="shared" si="55"/>
        <v>0.6203891547</v>
      </c>
      <c r="X334" s="87">
        <f t="shared" si="12"/>
        <v>0.4060223341</v>
      </c>
      <c r="Y334" s="124">
        <f t="shared" si="13"/>
        <v>0.5939776659</v>
      </c>
      <c r="Z334" s="87">
        <f t="shared" si="14"/>
        <v>0.8822926004</v>
      </c>
      <c r="AA334" s="89">
        <f t="shared" si="15"/>
        <v>0.04707371845</v>
      </c>
      <c r="AB334" s="89">
        <f t="shared" si="16"/>
        <v>0.0237281557</v>
      </c>
      <c r="AC334" s="89">
        <f t="shared" si="17"/>
        <v>0.03820569454</v>
      </c>
      <c r="AD334" s="89">
        <f t="shared" si="18"/>
        <v>0.0009056547977</v>
      </c>
      <c r="AE334" s="89">
        <f t="shared" si="19"/>
        <v>0.007794176085</v>
      </c>
      <c r="AF334" s="87"/>
      <c r="AG334" s="124"/>
      <c r="AH334" s="21">
        <v>331.0</v>
      </c>
      <c r="AI334" s="128">
        <f t="shared" si="20"/>
        <v>235125</v>
      </c>
      <c r="AJ334" s="182">
        <v>89256.0</v>
      </c>
      <c r="AK334" s="182">
        <v>145869.0</v>
      </c>
      <c r="AL334" s="197">
        <v>0.0</v>
      </c>
      <c r="AM334" s="42">
        <v>143509.0</v>
      </c>
      <c r="AN334" s="71">
        <v>209942.0</v>
      </c>
      <c r="AO334" s="42"/>
      <c r="AP334" s="71"/>
      <c r="AQ334" s="109">
        <f t="shared" si="21"/>
        <v>-2.423236948</v>
      </c>
      <c r="AR334" s="198">
        <v>365247.0</v>
      </c>
      <c r="AS334" s="182">
        <v>177252.0</v>
      </c>
      <c r="AT334" s="182">
        <v>183955.0</v>
      </c>
      <c r="AU334" s="132">
        <f t="shared" si="37"/>
        <v>-2.892380627</v>
      </c>
      <c r="AV334" s="128">
        <v>192275.0</v>
      </c>
      <c r="AW334" s="130">
        <v>179384.0</v>
      </c>
      <c r="AX334" s="132">
        <f t="shared" si="38"/>
        <v>-1.95409327</v>
      </c>
      <c r="AY334" s="42">
        <v>705677.0</v>
      </c>
      <c r="AZ334" s="44">
        <v>614128.0</v>
      </c>
      <c r="BA334" s="44">
        <v>33645.0</v>
      </c>
      <c r="BB334" s="44">
        <v>19824.0</v>
      </c>
      <c r="BC334" s="44">
        <v>28353.0</v>
      </c>
      <c r="BD334" s="44">
        <v>639.0</v>
      </c>
      <c r="BE334" s="71">
        <v>9088.0</v>
      </c>
      <c r="BF334" s="42">
        <v>541045.0</v>
      </c>
      <c r="BG334" s="44">
        <v>477360.0</v>
      </c>
      <c r="BH334" s="44">
        <v>25469.0</v>
      </c>
      <c r="BI334" s="44">
        <v>12838.0</v>
      </c>
      <c r="BJ334" s="44">
        <v>20671.0</v>
      </c>
      <c r="BK334" s="44">
        <v>490.0</v>
      </c>
      <c r="BL334" s="71">
        <v>4217.0</v>
      </c>
      <c r="BM334" s="186"/>
      <c r="BN334" s="186"/>
      <c r="BO334" s="44"/>
      <c r="BP334" s="58"/>
      <c r="BQ334" s="58"/>
      <c r="BR334" s="58"/>
      <c r="BS334" s="58"/>
      <c r="BT334" s="58"/>
      <c r="BU334" s="58"/>
      <c r="BV334" s="58"/>
      <c r="BW334" s="58"/>
      <c r="BX334" s="58"/>
      <c r="BY334" s="58"/>
      <c r="BZ334" s="58"/>
      <c r="CA334" s="58"/>
      <c r="CB334" s="58"/>
      <c r="CC334" s="58"/>
      <c r="CD334" s="56"/>
      <c r="CE334" s="56"/>
      <c r="CF334" s="58"/>
      <c r="CG334" s="56"/>
      <c r="CH334" s="58"/>
      <c r="CI334" s="58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</row>
    <row r="335" ht="15.0" customHeight="1">
      <c r="A335" s="139" t="s">
        <v>2402</v>
      </c>
      <c r="B335" s="140" t="s">
        <v>2403</v>
      </c>
      <c r="C335" s="72" t="s">
        <v>255</v>
      </c>
      <c r="D335" s="74" t="s">
        <v>2404</v>
      </c>
      <c r="E335" s="69" t="s">
        <v>2405</v>
      </c>
      <c r="F335" s="71" t="s">
        <v>2406</v>
      </c>
      <c r="G335" s="73">
        <v>1963.0</v>
      </c>
      <c r="H335" s="75" t="s">
        <v>110</v>
      </c>
      <c r="I335" s="118" t="s">
        <v>2407</v>
      </c>
      <c r="J335" s="87">
        <f t="shared" si="52"/>
        <v>0.3809787054</v>
      </c>
      <c r="K335" s="89">
        <f t="shared" si="53"/>
        <v>0.6190212946</v>
      </c>
      <c r="L335" s="42" t="str">
        <f t="shared" si="31"/>
        <v>R+</v>
      </c>
      <c r="M335" s="91">
        <f t="shared" si="32"/>
        <v>0.9449591874</v>
      </c>
      <c r="N335" s="87">
        <f t="shared" si="6"/>
        <v>0.4996419897</v>
      </c>
      <c r="O335" s="89">
        <f t="shared" si="7"/>
        <v>0.5003580103</v>
      </c>
      <c r="P335" s="44" t="str">
        <f t="shared" si="33"/>
        <v>R+</v>
      </c>
      <c r="Q335" s="91">
        <f t="shared" si="34"/>
        <v>2.000320348</v>
      </c>
      <c r="R335" s="87">
        <f t="shared" si="8"/>
        <v>0.5379874626</v>
      </c>
      <c r="S335" s="89">
        <f t="shared" si="9"/>
        <v>0.4620125374</v>
      </c>
      <c r="T335" s="44" t="str">
        <f t="shared" si="35"/>
        <v>D+</v>
      </c>
      <c r="U335" s="180">
        <f t="shared" si="36"/>
        <v>0.1104019729</v>
      </c>
      <c r="V335" s="87">
        <f t="shared" si="54"/>
        <v>0.3809787054</v>
      </c>
      <c r="W335" s="124">
        <f t="shared" si="55"/>
        <v>0.6190212946</v>
      </c>
      <c r="X335" s="87">
        <f t="shared" si="12"/>
        <v>0.4339651031</v>
      </c>
      <c r="Y335" s="124">
        <f t="shared" si="13"/>
        <v>0.5660348969</v>
      </c>
      <c r="Z335" s="87">
        <f t="shared" si="14"/>
        <v>0.8840543408</v>
      </c>
      <c r="AA335" s="89">
        <f t="shared" si="15"/>
        <v>0.03058694819</v>
      </c>
      <c r="AB335" s="89">
        <f t="shared" si="16"/>
        <v>0.03545301173</v>
      </c>
      <c r="AC335" s="89">
        <f t="shared" si="17"/>
        <v>0.03981810279</v>
      </c>
      <c r="AD335" s="89">
        <f t="shared" si="18"/>
        <v>0.001182442388</v>
      </c>
      <c r="AE335" s="89">
        <f t="shared" si="19"/>
        <v>0.008905154123</v>
      </c>
      <c r="AF335" s="87"/>
      <c r="AG335" s="124"/>
      <c r="AH335" s="21">
        <v>332.0</v>
      </c>
      <c r="AI335" s="128">
        <f t="shared" si="20"/>
        <v>222498</v>
      </c>
      <c r="AJ335" s="182">
        <v>84767.0</v>
      </c>
      <c r="AK335" s="182">
        <v>137731.0</v>
      </c>
      <c r="AL335" s="197">
        <v>0.0</v>
      </c>
      <c r="AM335" s="42">
        <v>152859.0</v>
      </c>
      <c r="AN335" s="71">
        <v>199379.0</v>
      </c>
      <c r="AO335" s="42"/>
      <c r="AP335" s="71"/>
      <c r="AQ335" s="109">
        <f t="shared" si="21"/>
        <v>-0.9449591874</v>
      </c>
      <c r="AR335" s="198">
        <v>360589.0</v>
      </c>
      <c r="AS335" s="182">
        <v>177940.0</v>
      </c>
      <c r="AT335" s="182">
        <v>178195.0</v>
      </c>
      <c r="AU335" s="132">
        <f t="shared" si="37"/>
        <v>-2.000320348</v>
      </c>
      <c r="AV335" s="128">
        <v>198505.0</v>
      </c>
      <c r="AW335" s="130">
        <v>170472.0</v>
      </c>
      <c r="AX335" s="132">
        <f t="shared" si="38"/>
        <v>0.1104019729</v>
      </c>
      <c r="AY335" s="42">
        <v>705689.0</v>
      </c>
      <c r="AZ335" s="44">
        <v>612094.0</v>
      </c>
      <c r="BA335" s="44">
        <v>23508.0</v>
      </c>
      <c r="BB335" s="44">
        <v>29727.0</v>
      </c>
      <c r="BC335" s="44">
        <v>29433.0</v>
      </c>
      <c r="BD335" s="44">
        <v>846.0</v>
      </c>
      <c r="BE335" s="71">
        <v>10081.0</v>
      </c>
      <c r="BF335" s="42">
        <v>542944.0</v>
      </c>
      <c r="BG335" s="44">
        <v>479992.0</v>
      </c>
      <c r="BH335" s="44">
        <v>16607.0</v>
      </c>
      <c r="BI335" s="44">
        <v>19249.0</v>
      </c>
      <c r="BJ335" s="44">
        <v>21619.0</v>
      </c>
      <c r="BK335" s="44">
        <v>642.0</v>
      </c>
      <c r="BL335" s="71">
        <v>4835.0</v>
      </c>
      <c r="BM335" s="186"/>
      <c r="BN335" s="186"/>
      <c r="BO335" s="44"/>
      <c r="BP335" s="58"/>
      <c r="BQ335" s="58"/>
      <c r="BR335" s="58"/>
      <c r="BS335" s="58"/>
      <c r="BT335" s="58"/>
      <c r="BU335" s="58"/>
      <c r="BV335" s="58"/>
      <c r="BW335" s="58"/>
      <c r="BX335" s="58"/>
      <c r="BY335" s="58"/>
      <c r="BZ335" s="58"/>
      <c r="CA335" s="58"/>
      <c r="CB335" s="58"/>
      <c r="CC335" s="58"/>
      <c r="CD335" s="56"/>
      <c r="CE335" s="56"/>
      <c r="CF335" s="58"/>
      <c r="CG335" s="56"/>
      <c r="CH335" s="58"/>
      <c r="CI335" s="58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</row>
    <row r="336" ht="15.0" customHeight="1">
      <c r="A336" s="176" t="s">
        <v>2408</v>
      </c>
      <c r="B336" s="178" t="s">
        <v>2409</v>
      </c>
      <c r="C336" s="72" t="s">
        <v>249</v>
      </c>
      <c r="D336" s="74" t="s">
        <v>2410</v>
      </c>
      <c r="E336" s="69" t="s">
        <v>2411</v>
      </c>
      <c r="F336" s="71" t="s">
        <v>2412</v>
      </c>
      <c r="G336" s="73">
        <v>1961.0</v>
      </c>
      <c r="H336" s="75" t="s">
        <v>192</v>
      </c>
      <c r="I336" s="73" t="s">
        <v>1105</v>
      </c>
      <c r="J336" s="87">
        <f t="shared" si="52"/>
        <v>0.3647824507</v>
      </c>
      <c r="K336" s="89">
        <f t="shared" si="53"/>
        <v>0.6352175493</v>
      </c>
      <c r="L336" s="42" t="str">
        <f t="shared" si="31"/>
        <v>R+</v>
      </c>
      <c r="M336" s="91">
        <f t="shared" si="32"/>
        <v>13.94196638</v>
      </c>
      <c r="N336" s="87">
        <f t="shared" si="6"/>
        <v>0.3634572508</v>
      </c>
      <c r="O336" s="89">
        <f t="shared" si="7"/>
        <v>0.6365427492</v>
      </c>
      <c r="P336" s="44" t="str">
        <f t="shared" si="33"/>
        <v>R+</v>
      </c>
      <c r="Q336" s="91">
        <f t="shared" si="34"/>
        <v>15.61879424</v>
      </c>
      <c r="R336" s="87">
        <f t="shared" si="8"/>
        <v>0.4142320577</v>
      </c>
      <c r="S336" s="89">
        <f t="shared" si="9"/>
        <v>0.5857679423</v>
      </c>
      <c r="T336" s="44" t="str">
        <f t="shared" si="35"/>
        <v>R+</v>
      </c>
      <c r="U336" s="91">
        <f t="shared" si="36"/>
        <v>12.26513852</v>
      </c>
      <c r="V336" s="87">
        <f t="shared" si="54"/>
        <v>0.3647824507</v>
      </c>
      <c r="W336" s="124">
        <f t="shared" si="55"/>
        <v>0.6352175493</v>
      </c>
      <c r="X336" s="87">
        <f t="shared" si="12"/>
        <v>0.3832522192</v>
      </c>
      <c r="Y336" s="124">
        <f t="shared" si="13"/>
        <v>0.6167477808</v>
      </c>
      <c r="Z336" s="87">
        <f t="shared" si="14"/>
        <v>0.9460779297</v>
      </c>
      <c r="AA336" s="89">
        <f t="shared" si="15"/>
        <v>0.02715313947</v>
      </c>
      <c r="AB336" s="89">
        <f t="shared" si="16"/>
        <v>0.01353527628</v>
      </c>
      <c r="AC336" s="89">
        <f t="shared" si="17"/>
        <v>0.005158091093</v>
      </c>
      <c r="AD336" s="89">
        <f t="shared" si="18"/>
        <v>0.001231622168</v>
      </c>
      <c r="AE336" s="89">
        <f t="shared" si="19"/>
        <v>0.006843941263</v>
      </c>
      <c r="AF336" s="87"/>
      <c r="AG336" s="124"/>
      <c r="AH336" s="21">
        <v>333.0</v>
      </c>
      <c r="AI336" s="128">
        <f t="shared" si="20"/>
        <v>173317</v>
      </c>
      <c r="AJ336" s="182">
        <v>63223.0</v>
      </c>
      <c r="AK336" s="182">
        <v>110094.0</v>
      </c>
      <c r="AL336" s="197">
        <v>0.0</v>
      </c>
      <c r="AM336" s="42">
        <v>105128.0</v>
      </c>
      <c r="AN336" s="71">
        <v>169177.0</v>
      </c>
      <c r="AO336" s="42"/>
      <c r="AP336" s="71"/>
      <c r="AQ336" s="109">
        <f t="shared" si="21"/>
        <v>-13.94196638</v>
      </c>
      <c r="AR336" s="198">
        <v>281321.0</v>
      </c>
      <c r="AS336" s="182">
        <v>100907.0</v>
      </c>
      <c r="AT336" s="182">
        <v>176724.0</v>
      </c>
      <c r="AU336" s="132">
        <f t="shared" si="37"/>
        <v>-15.61879424</v>
      </c>
      <c r="AV336" s="128">
        <v>120433.0</v>
      </c>
      <c r="AW336" s="130">
        <v>170305.0</v>
      </c>
      <c r="AX336" s="132">
        <f t="shared" si="38"/>
        <v>-12.26513852</v>
      </c>
      <c r="AY336" s="42">
        <v>705769.0</v>
      </c>
      <c r="AZ336" s="44">
        <v>660880.0</v>
      </c>
      <c r="BA336" s="44">
        <v>19859.0</v>
      </c>
      <c r="BB336" s="44">
        <v>11910.0</v>
      </c>
      <c r="BC336" s="44">
        <v>3733.0</v>
      </c>
      <c r="BD336" s="44">
        <v>846.0</v>
      </c>
      <c r="BE336" s="71">
        <v>8541.0</v>
      </c>
      <c r="BF336" s="42">
        <v>556989.0</v>
      </c>
      <c r="BG336" s="44">
        <v>526955.0</v>
      </c>
      <c r="BH336" s="44">
        <v>15124.0</v>
      </c>
      <c r="BI336" s="44">
        <v>7539.0</v>
      </c>
      <c r="BJ336" s="44">
        <v>2873.0</v>
      </c>
      <c r="BK336" s="44">
        <v>686.0</v>
      </c>
      <c r="BL336" s="71">
        <v>3812.0</v>
      </c>
      <c r="BM336" s="186"/>
      <c r="BN336" s="186"/>
      <c r="BO336" s="44"/>
      <c r="BP336" s="58"/>
      <c r="BQ336" s="58"/>
      <c r="BR336" s="58"/>
      <c r="BS336" s="58"/>
      <c r="BT336" s="58"/>
      <c r="BU336" s="58"/>
      <c r="BV336" s="58"/>
      <c r="BW336" s="58"/>
      <c r="BX336" s="58"/>
      <c r="BY336" s="58"/>
      <c r="BZ336" s="58"/>
      <c r="CA336" s="58"/>
      <c r="CB336" s="58"/>
      <c r="CC336" s="58"/>
      <c r="CD336" s="56"/>
      <c r="CE336" s="56"/>
      <c r="CF336" s="58"/>
      <c r="CG336" s="56"/>
      <c r="CH336" s="58"/>
      <c r="CI336" s="58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</row>
    <row r="337" ht="15.0" customHeight="1">
      <c r="A337" s="139" t="s">
        <v>2413</v>
      </c>
      <c r="B337" s="140" t="s">
        <v>2414</v>
      </c>
      <c r="C337" s="72" t="s">
        <v>159</v>
      </c>
      <c r="D337" s="74" t="s">
        <v>2415</v>
      </c>
      <c r="E337" s="69" t="s">
        <v>2416</v>
      </c>
      <c r="F337" s="71" t="s">
        <v>2417</v>
      </c>
      <c r="G337" s="73">
        <v>1952.0</v>
      </c>
      <c r="H337" s="75" t="s">
        <v>110</v>
      </c>
      <c r="I337" s="73">
        <v>2010.0</v>
      </c>
      <c r="J337" s="87">
        <f t="shared" si="52"/>
        <v>0.2480950744</v>
      </c>
      <c r="K337" s="89">
        <f t="shared" si="53"/>
        <v>0.6258304588</v>
      </c>
      <c r="L337" s="42" t="str">
        <f t="shared" si="31"/>
        <v>R+</v>
      </c>
      <c r="M337" s="91">
        <f t="shared" si="32"/>
        <v>11.89585725</v>
      </c>
      <c r="N337" s="87">
        <f t="shared" si="6"/>
        <v>0.3901712264</v>
      </c>
      <c r="O337" s="89">
        <f t="shared" si="7"/>
        <v>0.6098287736</v>
      </c>
      <c r="P337" s="44" t="str">
        <f t="shared" si="33"/>
        <v>R+</v>
      </c>
      <c r="Q337" s="91">
        <f t="shared" si="34"/>
        <v>12.94739668</v>
      </c>
      <c r="R337" s="87">
        <f t="shared" si="8"/>
        <v>0.4284402648</v>
      </c>
      <c r="S337" s="89">
        <f t="shared" si="9"/>
        <v>0.5715597352</v>
      </c>
      <c r="T337" s="44" t="str">
        <f t="shared" si="35"/>
        <v>R+</v>
      </c>
      <c r="U337" s="91">
        <f t="shared" si="36"/>
        <v>10.84431781</v>
      </c>
      <c r="V337" s="87">
        <f t="shared" si="54"/>
        <v>0.2838858289</v>
      </c>
      <c r="W337" s="124">
        <f t="shared" si="55"/>
        <v>0.7161141711</v>
      </c>
      <c r="X337" s="87">
        <f t="shared" si="12"/>
        <v>0.3441579313</v>
      </c>
      <c r="Y337" s="124">
        <f t="shared" si="13"/>
        <v>0.6558420687</v>
      </c>
      <c r="Z337" s="87">
        <f t="shared" si="14"/>
        <v>0.9253602207</v>
      </c>
      <c r="AA337" s="89">
        <f t="shared" si="15"/>
        <v>0.0293541226</v>
      </c>
      <c r="AB337" s="89">
        <f t="shared" si="16"/>
        <v>0.02851238848</v>
      </c>
      <c r="AC337" s="89">
        <f t="shared" si="17"/>
        <v>0.007519611863</v>
      </c>
      <c r="AD337" s="89">
        <f t="shared" si="18"/>
        <v>0.001688887123</v>
      </c>
      <c r="AE337" s="89">
        <f t="shared" si="19"/>
        <v>0.007564769273</v>
      </c>
      <c r="AF337" s="87"/>
      <c r="AG337" s="124"/>
      <c r="AH337" s="21">
        <v>334.0</v>
      </c>
      <c r="AI337" s="128">
        <f t="shared" si="20"/>
        <v>180322</v>
      </c>
      <c r="AJ337" s="182">
        <v>44737.0</v>
      </c>
      <c r="AK337" s="182">
        <v>112851.0</v>
      </c>
      <c r="AL337" s="183">
        <v>22734.0</v>
      </c>
      <c r="AM337" s="42">
        <v>94227.0</v>
      </c>
      <c r="AN337" s="71">
        <v>179563.0</v>
      </c>
      <c r="AO337" s="42"/>
      <c r="AP337" s="71"/>
      <c r="AQ337" s="109">
        <f t="shared" si="21"/>
        <v>-11.89585725</v>
      </c>
      <c r="AR337" s="198">
        <v>283294.0</v>
      </c>
      <c r="AS337" s="182">
        <v>108944.0</v>
      </c>
      <c r="AT337" s="182">
        <v>170277.0</v>
      </c>
      <c r="AU337" s="132">
        <f t="shared" si="37"/>
        <v>-12.94739668</v>
      </c>
      <c r="AV337" s="128">
        <v>126925.0</v>
      </c>
      <c r="AW337" s="130">
        <v>169324.0</v>
      </c>
      <c r="AX337" s="132">
        <f t="shared" si="38"/>
        <v>-10.84431781</v>
      </c>
      <c r="AY337" s="42">
        <v>705327.0</v>
      </c>
      <c r="AZ337" s="44">
        <v>644796.0</v>
      </c>
      <c r="BA337" s="44">
        <v>21702.0</v>
      </c>
      <c r="BB337" s="44">
        <v>23818.0</v>
      </c>
      <c r="BC337" s="44">
        <v>5414.0</v>
      </c>
      <c r="BD337" s="44">
        <v>1143.0</v>
      </c>
      <c r="BE337" s="71">
        <v>8454.0</v>
      </c>
      <c r="BF337" s="42">
        <v>553619.0</v>
      </c>
      <c r="BG337" s="44">
        <v>512297.0</v>
      </c>
      <c r="BH337" s="44">
        <v>16251.0</v>
      </c>
      <c r="BI337" s="44">
        <v>15785.0</v>
      </c>
      <c r="BJ337" s="44">
        <v>4163.0</v>
      </c>
      <c r="BK337" s="44">
        <v>935.0</v>
      </c>
      <c r="BL337" s="71">
        <v>4188.0</v>
      </c>
      <c r="BM337" s="186"/>
      <c r="BN337" s="186"/>
      <c r="BO337" s="44"/>
      <c r="BP337" s="58"/>
      <c r="BQ337" s="58"/>
      <c r="BR337" s="58"/>
      <c r="BS337" s="58"/>
      <c r="BT337" s="58"/>
      <c r="BU337" s="58"/>
      <c r="BV337" s="58"/>
      <c r="BW337" s="58"/>
      <c r="BX337" s="58"/>
      <c r="BY337" s="58"/>
      <c r="BZ337" s="58"/>
      <c r="CA337" s="58"/>
      <c r="CB337" s="58"/>
      <c r="CC337" s="58"/>
      <c r="CD337" s="56"/>
      <c r="CE337" s="56"/>
      <c r="CF337" s="58"/>
      <c r="CG337" s="56"/>
      <c r="CH337" s="58"/>
      <c r="CI337" s="58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</row>
    <row r="338" ht="15.0" customHeight="1">
      <c r="A338" s="176" t="s">
        <v>2418</v>
      </c>
      <c r="B338" s="178" t="s">
        <v>2419</v>
      </c>
      <c r="C338" s="72" t="s">
        <v>2420</v>
      </c>
      <c r="D338" s="74" t="s">
        <v>2421</v>
      </c>
      <c r="E338" s="69" t="s">
        <v>2422</v>
      </c>
      <c r="F338" s="71" t="s">
        <v>2423</v>
      </c>
      <c r="G338" s="73">
        <v>1956.0</v>
      </c>
      <c r="H338" s="75" t="s">
        <v>110</v>
      </c>
      <c r="I338" s="73">
        <v>2010.0</v>
      </c>
      <c r="J338" s="87">
        <f t="shared" si="52"/>
        <v>0.336928508</v>
      </c>
      <c r="K338" s="89">
        <f t="shared" si="53"/>
        <v>0.663071492</v>
      </c>
      <c r="L338" s="42" t="str">
        <f t="shared" si="31"/>
        <v>R+</v>
      </c>
      <c r="M338" s="91">
        <f t="shared" si="32"/>
        <v>6.366701839</v>
      </c>
      <c r="N338" s="87">
        <f t="shared" si="6"/>
        <v>0.4525929189</v>
      </c>
      <c r="O338" s="89">
        <f t="shared" si="7"/>
        <v>0.5474070811</v>
      </c>
      <c r="P338" s="44" t="str">
        <f t="shared" si="33"/>
        <v>R+</v>
      </c>
      <c r="Q338" s="91">
        <f t="shared" si="34"/>
        <v>6.705227432</v>
      </c>
      <c r="R338" s="87">
        <f t="shared" si="8"/>
        <v>0.4766016805</v>
      </c>
      <c r="S338" s="89">
        <f t="shared" si="9"/>
        <v>0.5233983195</v>
      </c>
      <c r="T338" s="44" t="str">
        <f t="shared" si="35"/>
        <v>R+</v>
      </c>
      <c r="U338" s="91">
        <f t="shared" si="36"/>
        <v>6.028176245</v>
      </c>
      <c r="V338" s="87">
        <f t="shared" si="54"/>
        <v>0.336928508</v>
      </c>
      <c r="W338" s="124">
        <f t="shared" si="55"/>
        <v>0.663071492</v>
      </c>
      <c r="X338" s="87">
        <f t="shared" si="12"/>
        <v>0.4145576056</v>
      </c>
      <c r="Y338" s="124">
        <f t="shared" si="13"/>
        <v>0.5854423944</v>
      </c>
      <c r="Z338" s="87">
        <f t="shared" si="14"/>
        <v>0.901706879</v>
      </c>
      <c r="AA338" s="89">
        <f t="shared" si="15"/>
        <v>0.04218720932</v>
      </c>
      <c r="AB338" s="89">
        <f t="shared" si="16"/>
        <v>0.03501230699</v>
      </c>
      <c r="AC338" s="89">
        <f t="shared" si="17"/>
        <v>0.01219965941</v>
      </c>
      <c r="AD338" s="89">
        <f t="shared" si="18"/>
        <v>0.001128736816</v>
      </c>
      <c r="AE338" s="89">
        <f t="shared" si="19"/>
        <v>0.007765208432</v>
      </c>
      <c r="AF338" s="87"/>
      <c r="AG338" s="124"/>
      <c r="AH338" s="21">
        <v>335.0</v>
      </c>
      <c r="AI338" s="128">
        <f t="shared" si="20"/>
        <v>184692</v>
      </c>
      <c r="AJ338" s="182">
        <v>62228.0</v>
      </c>
      <c r="AK338" s="182">
        <v>122464.0</v>
      </c>
      <c r="AL338" s="197">
        <v>0.0</v>
      </c>
      <c r="AM338" s="42">
        <v>118231.0</v>
      </c>
      <c r="AN338" s="71">
        <v>166967.0</v>
      </c>
      <c r="AO338" s="42"/>
      <c r="AP338" s="71"/>
      <c r="AQ338" s="109">
        <f t="shared" si="21"/>
        <v>-6.366701839</v>
      </c>
      <c r="AR338" s="198">
        <v>292821.0</v>
      </c>
      <c r="AS338" s="182">
        <v>130502.0</v>
      </c>
      <c r="AT338" s="182">
        <v>157841.0</v>
      </c>
      <c r="AU338" s="132">
        <f t="shared" si="37"/>
        <v>-6.705227432</v>
      </c>
      <c r="AV338" s="128">
        <v>145211.0</v>
      </c>
      <c r="AW338" s="130">
        <v>159469.0</v>
      </c>
      <c r="AX338" s="132">
        <f t="shared" si="38"/>
        <v>-6.028176245</v>
      </c>
      <c r="AY338" s="42">
        <v>706322.0</v>
      </c>
      <c r="AZ338" s="44">
        <v>622796.0</v>
      </c>
      <c r="BA338" s="44">
        <v>31920.0</v>
      </c>
      <c r="BB338" s="44">
        <v>32000.0</v>
      </c>
      <c r="BC338" s="44">
        <v>9175.0</v>
      </c>
      <c r="BD338" s="44">
        <v>791.0</v>
      </c>
      <c r="BE338" s="71">
        <v>9640.0</v>
      </c>
      <c r="BF338" s="42">
        <v>559032.0</v>
      </c>
      <c r="BG338" s="44">
        <v>504083.0</v>
      </c>
      <c r="BH338" s="44">
        <v>23584.0</v>
      </c>
      <c r="BI338" s="44">
        <v>19573.0</v>
      </c>
      <c r="BJ338" s="44">
        <v>6820.0</v>
      </c>
      <c r="BK338" s="44">
        <v>631.0</v>
      </c>
      <c r="BL338" s="71">
        <v>4341.0</v>
      </c>
      <c r="BM338" s="186"/>
      <c r="BN338" s="186"/>
      <c r="BO338" s="44"/>
      <c r="BP338" s="58"/>
      <c r="BQ338" s="58"/>
      <c r="BR338" s="58"/>
      <c r="BS338" s="58"/>
      <c r="BT338" s="58"/>
      <c r="BU338" s="58"/>
      <c r="BV338" s="58"/>
      <c r="BW338" s="58"/>
      <c r="BX338" s="58"/>
      <c r="BY338" s="58"/>
      <c r="BZ338" s="58"/>
      <c r="CA338" s="58"/>
      <c r="CB338" s="58"/>
      <c r="CC338" s="58"/>
      <c r="CD338" s="56"/>
      <c r="CE338" s="56"/>
      <c r="CF338" s="58"/>
      <c r="CG338" s="56"/>
      <c r="CH338" s="58"/>
      <c r="CI338" s="58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</row>
    <row r="339" ht="15.0" customHeight="1">
      <c r="A339" s="139" t="s">
        <v>2424</v>
      </c>
      <c r="B339" s="140" t="s">
        <v>2425</v>
      </c>
      <c r="C339" s="72" t="s">
        <v>1795</v>
      </c>
      <c r="D339" s="74" t="s">
        <v>2426</v>
      </c>
      <c r="E339" s="69" t="s">
        <v>2427</v>
      </c>
      <c r="F339" s="71" t="s">
        <v>2428</v>
      </c>
      <c r="G339" s="73">
        <v>1962.0</v>
      </c>
      <c r="H339" s="75" t="s">
        <v>110</v>
      </c>
      <c r="I339" s="73">
        <v>2012.0</v>
      </c>
      <c r="J339" s="87">
        <f t="shared" si="52"/>
        <v>0.4072230121</v>
      </c>
      <c r="K339" s="89">
        <f t="shared" si="53"/>
        <v>0.5927769879</v>
      </c>
      <c r="L339" s="42" t="str">
        <f t="shared" si="31"/>
        <v>R+</v>
      </c>
      <c r="M339" s="91">
        <f t="shared" si="32"/>
        <v>9.471221272</v>
      </c>
      <c r="N339" s="87">
        <f t="shared" si="6"/>
        <v>0.4145842706</v>
      </c>
      <c r="O339" s="89">
        <f t="shared" si="7"/>
        <v>0.5854157294</v>
      </c>
      <c r="P339" s="44" t="str">
        <f t="shared" si="33"/>
        <v>R+</v>
      </c>
      <c r="Q339" s="91">
        <f t="shared" si="34"/>
        <v>10.50609226</v>
      </c>
      <c r="R339" s="87">
        <f t="shared" si="8"/>
        <v>0.4525199401</v>
      </c>
      <c r="S339" s="89">
        <f t="shared" si="9"/>
        <v>0.5474800599</v>
      </c>
      <c r="T339" s="44" t="str">
        <f t="shared" si="35"/>
        <v>R+</v>
      </c>
      <c r="U339" s="91">
        <f t="shared" si="36"/>
        <v>8.436350285</v>
      </c>
      <c r="V339" s="87">
        <f t="shared" si="54"/>
        <v>0.4072230121</v>
      </c>
      <c r="W339" s="124">
        <f t="shared" si="55"/>
        <v>0.5927769879</v>
      </c>
      <c r="X339" s="87">
        <f t="shared" si="12"/>
        <v>0.4826474224</v>
      </c>
      <c r="Y339" s="124">
        <f t="shared" si="13"/>
        <v>0.5173525776</v>
      </c>
      <c r="Z339" s="87">
        <f t="shared" si="14"/>
        <v>0.9423470456</v>
      </c>
      <c r="AA339" s="89">
        <f t="shared" si="15"/>
        <v>0.02871905598</v>
      </c>
      <c r="AB339" s="89">
        <f t="shared" si="16"/>
        <v>0.009188092719</v>
      </c>
      <c r="AC339" s="89">
        <f t="shared" si="17"/>
        <v>0.01293351165</v>
      </c>
      <c r="AD339" s="89">
        <f t="shared" si="18"/>
        <v>0.0008146107145</v>
      </c>
      <c r="AE339" s="89">
        <f t="shared" si="19"/>
        <v>0.005997683283</v>
      </c>
      <c r="AF339" s="87"/>
      <c r="AG339" s="124"/>
      <c r="AH339" s="21">
        <v>336.0</v>
      </c>
      <c r="AI339" s="128">
        <f t="shared" si="20"/>
        <v>215921</v>
      </c>
      <c r="AJ339" s="182">
        <v>87928.0</v>
      </c>
      <c r="AK339" s="182">
        <v>127993.0</v>
      </c>
      <c r="AL339" s="197">
        <v>0.0</v>
      </c>
      <c r="AM339" s="42">
        <v>163589.0</v>
      </c>
      <c r="AN339" s="71">
        <v>175352.0</v>
      </c>
      <c r="AO339" s="42"/>
      <c r="AP339" s="71"/>
      <c r="AQ339" s="109">
        <f t="shared" si="21"/>
        <v>-9.471221272</v>
      </c>
      <c r="AR339" s="198">
        <v>346617.0</v>
      </c>
      <c r="AS339" s="182">
        <v>141918.0</v>
      </c>
      <c r="AT339" s="182">
        <v>200396.0</v>
      </c>
      <c r="AU339" s="132">
        <f t="shared" si="37"/>
        <v>-10.50609226</v>
      </c>
      <c r="AV339" s="128">
        <v>161241.0</v>
      </c>
      <c r="AW339" s="130">
        <v>195077.0</v>
      </c>
      <c r="AX339" s="132">
        <f t="shared" si="38"/>
        <v>-8.436350285</v>
      </c>
      <c r="AY339" s="42">
        <v>705698.0</v>
      </c>
      <c r="AZ339" s="44">
        <v>656932.0</v>
      </c>
      <c r="BA339" s="44">
        <v>21563.0</v>
      </c>
      <c r="BB339" s="44">
        <v>7890.0</v>
      </c>
      <c r="BC339" s="44">
        <v>10402.0</v>
      </c>
      <c r="BD339" s="44">
        <v>602.0</v>
      </c>
      <c r="BE339" s="71">
        <v>8309.0</v>
      </c>
      <c r="BF339" s="42">
        <v>558549.0</v>
      </c>
      <c r="BG339" s="44">
        <v>526347.0</v>
      </c>
      <c r="BH339" s="44">
        <v>16041.0</v>
      </c>
      <c r="BI339" s="44">
        <v>5132.0</v>
      </c>
      <c r="BJ339" s="44">
        <v>7224.0</v>
      </c>
      <c r="BK339" s="44">
        <v>455.0</v>
      </c>
      <c r="BL339" s="71">
        <v>3350.0</v>
      </c>
      <c r="BM339" s="186"/>
      <c r="BN339" s="186"/>
      <c r="BO339" s="44"/>
      <c r="BP339" s="58"/>
      <c r="BQ339" s="58"/>
      <c r="BR339" s="58"/>
      <c r="BS339" s="58"/>
      <c r="BT339" s="58"/>
      <c r="BU339" s="58"/>
      <c r="BV339" s="58"/>
      <c r="BW339" s="58"/>
      <c r="BX339" s="58"/>
      <c r="BY339" s="58"/>
      <c r="BZ339" s="58"/>
      <c r="CA339" s="58"/>
      <c r="CB339" s="58"/>
      <c r="CC339" s="58"/>
      <c r="CD339" s="56"/>
      <c r="CE339" s="56"/>
      <c r="CF339" s="58"/>
      <c r="CG339" s="56"/>
      <c r="CH339" s="58"/>
      <c r="CI339" s="58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</row>
    <row r="340" ht="15.0" customHeight="1">
      <c r="A340" s="176" t="s">
        <v>2429</v>
      </c>
      <c r="B340" s="178" t="s">
        <v>2430</v>
      </c>
      <c r="C340" s="65" t="s">
        <v>2431</v>
      </c>
      <c r="D340" s="67" t="s">
        <v>2432</v>
      </c>
      <c r="E340" s="69" t="s">
        <v>2433</v>
      </c>
      <c r="F340" s="71" t="s">
        <v>2434</v>
      </c>
      <c r="G340" s="73">
        <v>1977.0</v>
      </c>
      <c r="H340" s="75" t="s">
        <v>110</v>
      </c>
      <c r="I340" s="73">
        <v>2014.0</v>
      </c>
      <c r="J340" s="87">
        <f t="shared" si="52"/>
        <v>0.6711973934</v>
      </c>
      <c r="K340" s="89">
        <f t="shared" si="53"/>
        <v>0.3288026066</v>
      </c>
      <c r="L340" s="42" t="str">
        <f t="shared" si="31"/>
        <v>D+</v>
      </c>
      <c r="M340" s="180">
        <f t="shared" si="32"/>
        <v>13.55565015</v>
      </c>
      <c r="N340" s="87">
        <f t="shared" si="6"/>
        <v>0.6678709178</v>
      </c>
      <c r="O340" s="89">
        <f t="shared" si="7"/>
        <v>0.3321290822</v>
      </c>
      <c r="P340" s="44" t="str">
        <f t="shared" si="33"/>
        <v>D+</v>
      </c>
      <c r="Q340" s="180">
        <f t="shared" si="34"/>
        <v>14.82257246</v>
      </c>
      <c r="R340" s="87">
        <f t="shared" si="8"/>
        <v>0.6597707212</v>
      </c>
      <c r="S340" s="89">
        <f t="shared" si="9"/>
        <v>0.3402292788</v>
      </c>
      <c r="T340" s="44" t="str">
        <f t="shared" si="35"/>
        <v>D+</v>
      </c>
      <c r="U340" s="180">
        <f t="shared" si="36"/>
        <v>12.28872783</v>
      </c>
      <c r="V340" s="87">
        <f t="shared" si="54"/>
        <v>0.6711973934</v>
      </c>
      <c r="W340" s="124">
        <f t="shared" si="55"/>
        <v>0.3288026066</v>
      </c>
      <c r="X340" s="87">
        <f t="shared" si="12"/>
        <v>0.6908751592</v>
      </c>
      <c r="Y340" s="124">
        <f t="shared" si="13"/>
        <v>0.3091248408</v>
      </c>
      <c r="Z340" s="87">
        <f t="shared" si="14"/>
        <v>0.6599218504</v>
      </c>
      <c r="AA340" s="89">
        <f t="shared" si="15"/>
        <v>0.1554879005</v>
      </c>
      <c r="AB340" s="89">
        <f t="shared" si="16"/>
        <v>0.08748222824</v>
      </c>
      <c r="AC340" s="89">
        <f t="shared" si="17"/>
        <v>0.08082899835</v>
      </c>
      <c r="AD340" s="89">
        <f t="shared" si="18"/>
        <v>0.001445712926</v>
      </c>
      <c r="AE340" s="89">
        <f t="shared" si="19"/>
        <v>0.01483330967</v>
      </c>
      <c r="AF340" s="87"/>
      <c r="AG340" s="124"/>
      <c r="AH340" s="21">
        <v>337.0</v>
      </c>
      <c r="AI340" s="128">
        <f t="shared" si="20"/>
        <v>184150</v>
      </c>
      <c r="AJ340" s="182">
        <v>123601.0</v>
      </c>
      <c r="AK340" s="182">
        <v>60549.0</v>
      </c>
      <c r="AL340" s="197">
        <v>0.0</v>
      </c>
      <c r="AM340" s="42">
        <v>209901.0</v>
      </c>
      <c r="AN340" s="71">
        <v>93918.0</v>
      </c>
      <c r="AO340" s="42"/>
      <c r="AP340" s="71"/>
      <c r="AQ340" s="109">
        <f t="shared" si="21"/>
        <v>13.55565015</v>
      </c>
      <c r="AR340" s="198">
        <v>318212.0</v>
      </c>
      <c r="AS340" s="182">
        <v>210561.0</v>
      </c>
      <c r="AT340" s="182">
        <v>104711.0</v>
      </c>
      <c r="AU340" s="132">
        <f t="shared" si="37"/>
        <v>14.82257246</v>
      </c>
      <c r="AV340" s="128">
        <v>217661.0</v>
      </c>
      <c r="AW340" s="130">
        <v>112243.0</v>
      </c>
      <c r="AX340" s="132">
        <f t="shared" si="38"/>
        <v>12.28872783</v>
      </c>
      <c r="AY340" s="42">
        <v>705642.0</v>
      </c>
      <c r="AZ340" s="44">
        <v>439009.0</v>
      </c>
      <c r="BA340" s="44">
        <v>120799.0</v>
      </c>
      <c r="BB340" s="44">
        <v>72198.0</v>
      </c>
      <c r="BC340" s="44">
        <v>57780.0</v>
      </c>
      <c r="BD340" s="44">
        <v>1101.0</v>
      </c>
      <c r="BE340" s="71">
        <v>14755.0</v>
      </c>
      <c r="BF340" s="42">
        <v>542293.0</v>
      </c>
      <c r="BG340" s="44">
        <v>357871.0</v>
      </c>
      <c r="BH340" s="44">
        <v>84320.0</v>
      </c>
      <c r="BI340" s="44">
        <v>47441.0</v>
      </c>
      <c r="BJ340" s="44">
        <v>43833.0</v>
      </c>
      <c r="BK340" s="44">
        <v>784.0</v>
      </c>
      <c r="BL340" s="71">
        <v>8044.0</v>
      </c>
      <c r="BM340" s="186"/>
      <c r="BN340" s="186"/>
      <c r="BO340" s="44"/>
      <c r="BP340" s="58"/>
      <c r="BQ340" s="58"/>
      <c r="BR340" s="58"/>
      <c r="BS340" s="58"/>
      <c r="BT340" s="58"/>
      <c r="BU340" s="58"/>
      <c r="BV340" s="58"/>
      <c r="BW340" s="58"/>
      <c r="BX340" s="58"/>
      <c r="BY340" s="58"/>
      <c r="BZ340" s="58"/>
      <c r="CA340" s="58"/>
      <c r="CB340" s="58"/>
      <c r="CC340" s="58"/>
      <c r="CD340" s="56"/>
      <c r="CE340" s="56"/>
      <c r="CF340" s="58"/>
      <c r="CG340" s="56"/>
      <c r="CH340" s="58"/>
      <c r="CI340" s="58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</row>
    <row r="341" ht="15.0" customHeight="1">
      <c r="A341" s="139" t="s">
        <v>2435</v>
      </c>
      <c r="B341" s="140" t="s">
        <v>2436</v>
      </c>
      <c r="C341" s="65" t="s">
        <v>255</v>
      </c>
      <c r="D341" s="67" t="s">
        <v>2437</v>
      </c>
      <c r="E341" s="69" t="s">
        <v>2438</v>
      </c>
      <c r="F341" s="71" t="s">
        <v>2439</v>
      </c>
      <c r="G341" s="73">
        <v>1953.0</v>
      </c>
      <c r="H341" s="75" t="s">
        <v>110</v>
      </c>
      <c r="I341" s="73">
        <v>1994.0</v>
      </c>
      <c r="J341" s="78">
        <f t="shared" si="52"/>
        <v>1</v>
      </c>
      <c r="K341" s="82">
        <f t="shared" si="53"/>
        <v>0</v>
      </c>
      <c r="L341" s="42" t="str">
        <f t="shared" si="31"/>
        <v>D+</v>
      </c>
      <c r="M341" s="180">
        <f t="shared" si="32"/>
        <v>15.50155755</v>
      </c>
      <c r="N341" s="87">
        <f t="shared" si="6"/>
        <v>0.6893677534</v>
      </c>
      <c r="O341" s="89">
        <f t="shared" si="7"/>
        <v>0.3106322466</v>
      </c>
      <c r="P341" s="44" t="str">
        <f t="shared" si="33"/>
        <v>D+</v>
      </c>
      <c r="Q341" s="180">
        <f t="shared" si="34"/>
        <v>16.97225603</v>
      </c>
      <c r="R341" s="87">
        <f t="shared" si="8"/>
        <v>0.6771920337</v>
      </c>
      <c r="S341" s="89">
        <f t="shared" si="9"/>
        <v>0.3228079663</v>
      </c>
      <c r="T341" s="44" t="str">
        <f t="shared" si="35"/>
        <v>D+</v>
      </c>
      <c r="U341" s="180">
        <f t="shared" si="36"/>
        <v>14.03085908</v>
      </c>
      <c r="V341" s="78">
        <f t="shared" si="54"/>
        <v>1</v>
      </c>
      <c r="W341" s="80">
        <f t="shared" si="55"/>
        <v>0</v>
      </c>
      <c r="X341" s="87">
        <f t="shared" si="12"/>
        <v>0.7689433942</v>
      </c>
      <c r="Y341" s="124">
        <f t="shared" si="13"/>
        <v>0.2310566058</v>
      </c>
      <c r="Z341" s="87">
        <f t="shared" si="14"/>
        <v>0.7526627712</v>
      </c>
      <c r="AA341" s="89">
        <f t="shared" si="15"/>
        <v>0.1886062359</v>
      </c>
      <c r="AB341" s="89">
        <f t="shared" si="16"/>
        <v>0.01589771074</v>
      </c>
      <c r="AC341" s="89">
        <f t="shared" si="17"/>
        <v>0.02685058476</v>
      </c>
      <c r="AD341" s="89">
        <f t="shared" si="18"/>
        <v>0.001554041983</v>
      </c>
      <c r="AE341" s="89">
        <f t="shared" si="19"/>
        <v>0.01442865542</v>
      </c>
      <c r="AF341" s="87"/>
      <c r="AG341" s="124"/>
      <c r="AH341" s="21">
        <v>338.0</v>
      </c>
      <c r="AI341" s="128">
        <f t="shared" si="20"/>
        <v>148351</v>
      </c>
      <c r="AJ341" s="182">
        <v>148351.0</v>
      </c>
      <c r="AK341" s="75">
        <v>0.0</v>
      </c>
      <c r="AL341" s="183">
        <v>0.0</v>
      </c>
      <c r="AM341" s="42">
        <v>251932.0</v>
      </c>
      <c r="AN341" s="71">
        <v>75702.0</v>
      </c>
      <c r="AO341" s="42"/>
      <c r="AP341" s="71"/>
      <c r="AQ341" s="109">
        <f t="shared" si="21"/>
        <v>15.50155755</v>
      </c>
      <c r="AR341" s="198">
        <v>339399.0</v>
      </c>
      <c r="AS341" s="182">
        <v>230750.0</v>
      </c>
      <c r="AT341" s="182">
        <v>103977.0</v>
      </c>
      <c r="AU341" s="132">
        <f t="shared" si="37"/>
        <v>16.97225603</v>
      </c>
      <c r="AV341" s="128">
        <v>245432.0</v>
      </c>
      <c r="AW341" s="130">
        <v>116994.0</v>
      </c>
      <c r="AX341" s="132">
        <f t="shared" si="38"/>
        <v>14.03085908</v>
      </c>
      <c r="AY341" s="42">
        <v>705526.0</v>
      </c>
      <c r="AZ341" s="44">
        <v>504934.0</v>
      </c>
      <c r="BA341" s="44">
        <v>151511.0</v>
      </c>
      <c r="BB341" s="44">
        <v>13002.0</v>
      </c>
      <c r="BC341" s="44">
        <v>17727.0</v>
      </c>
      <c r="BD341" s="44">
        <v>1089.0</v>
      </c>
      <c r="BE341" s="71">
        <v>17263.0</v>
      </c>
      <c r="BF341" s="42">
        <v>576561.0</v>
      </c>
      <c r="BG341" s="44">
        <v>433956.0</v>
      </c>
      <c r="BH341" s="44">
        <v>108743.0</v>
      </c>
      <c r="BI341" s="44">
        <v>9166.0</v>
      </c>
      <c r="BJ341" s="44">
        <v>15481.0</v>
      </c>
      <c r="BK341" s="44">
        <v>896.0</v>
      </c>
      <c r="BL341" s="71">
        <v>8319.0</v>
      </c>
      <c r="BM341" s="186"/>
      <c r="BN341" s="186"/>
      <c r="BO341" s="44"/>
      <c r="BP341" s="58"/>
      <c r="BQ341" s="58"/>
      <c r="BR341" s="58"/>
      <c r="BS341" s="58"/>
      <c r="BT341" s="58"/>
      <c r="BU341" s="58"/>
      <c r="BV341" s="58"/>
      <c r="BW341" s="58"/>
      <c r="BX341" s="58"/>
      <c r="BY341" s="58"/>
      <c r="BZ341" s="58"/>
      <c r="CA341" s="58"/>
      <c r="CB341" s="58"/>
      <c r="CC341" s="58"/>
      <c r="CD341" s="56"/>
      <c r="CE341" s="56"/>
      <c r="CF341" s="58"/>
      <c r="CG341" s="56"/>
      <c r="CH341" s="58"/>
      <c r="CI341" s="58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</row>
    <row r="342" ht="15.0" customHeight="1">
      <c r="A342" s="176" t="s">
        <v>2440</v>
      </c>
      <c r="B342" s="178" t="s">
        <v>2441</v>
      </c>
      <c r="C342" s="72" t="s">
        <v>2083</v>
      </c>
      <c r="D342" s="74" t="s">
        <v>2442</v>
      </c>
      <c r="E342" s="69" t="s">
        <v>2443</v>
      </c>
      <c r="F342" s="71" t="s">
        <v>2444</v>
      </c>
      <c r="G342" s="73">
        <v>1960.0</v>
      </c>
      <c r="H342" s="75" t="s">
        <v>100</v>
      </c>
      <c r="I342" s="73">
        <v>2004.0</v>
      </c>
      <c r="J342" s="78">
        <f t="shared" si="52"/>
        <v>0</v>
      </c>
      <c r="K342" s="82">
        <f t="shared" si="53"/>
        <v>1</v>
      </c>
      <c r="L342" s="42" t="str">
        <f t="shared" si="31"/>
        <v>R+</v>
      </c>
      <c r="M342" s="91">
        <f t="shared" si="32"/>
        <v>2.173910301</v>
      </c>
      <c r="N342" s="87">
        <f t="shared" si="6"/>
        <v>0.4852817577</v>
      </c>
      <c r="O342" s="89">
        <f t="shared" si="7"/>
        <v>0.5147182423</v>
      </c>
      <c r="P342" s="44" t="str">
        <f t="shared" si="33"/>
        <v>R+</v>
      </c>
      <c r="Q342" s="91">
        <f t="shared" si="34"/>
        <v>3.436343549</v>
      </c>
      <c r="R342" s="87">
        <f t="shared" si="8"/>
        <v>0.5277686724</v>
      </c>
      <c r="S342" s="89">
        <f t="shared" si="9"/>
        <v>0.4722313276</v>
      </c>
      <c r="T342" s="44" t="str">
        <f t="shared" si="35"/>
        <v>R+</v>
      </c>
      <c r="U342" s="91">
        <f t="shared" si="36"/>
        <v>0.9114770537</v>
      </c>
      <c r="V342" s="78">
        <f t="shared" si="54"/>
        <v>0</v>
      </c>
      <c r="W342" s="80">
        <f t="shared" si="55"/>
        <v>1</v>
      </c>
      <c r="X342" s="87">
        <f t="shared" si="12"/>
        <v>0.4324945251</v>
      </c>
      <c r="Y342" s="124">
        <f t="shared" si="13"/>
        <v>0.5675054749</v>
      </c>
      <c r="Z342" s="87">
        <f t="shared" si="14"/>
        <v>0.829802014</v>
      </c>
      <c r="AA342" s="89">
        <f t="shared" si="15"/>
        <v>0.03227858078</v>
      </c>
      <c r="AB342" s="89">
        <f t="shared" si="16"/>
        <v>0.1040938867</v>
      </c>
      <c r="AC342" s="89">
        <f t="shared" si="17"/>
        <v>0.02377592129</v>
      </c>
      <c r="AD342" s="89">
        <f t="shared" si="18"/>
        <v>0.001077724462</v>
      </c>
      <c r="AE342" s="89">
        <f t="shared" si="19"/>
        <v>0.008971872858</v>
      </c>
      <c r="AF342" s="87"/>
      <c r="AG342" s="124"/>
      <c r="AH342" s="21">
        <v>339.0</v>
      </c>
      <c r="AI342" s="128">
        <f t="shared" si="20"/>
        <v>128285</v>
      </c>
      <c r="AJ342" s="182">
        <v>0.0</v>
      </c>
      <c r="AK342" s="182">
        <v>128285.0</v>
      </c>
      <c r="AL342" s="197">
        <v>0.0</v>
      </c>
      <c r="AM342" s="42">
        <v>128764.0</v>
      </c>
      <c r="AN342" s="71">
        <v>168960.0</v>
      </c>
      <c r="AO342" s="42"/>
      <c r="AP342" s="71"/>
      <c r="AQ342" s="109">
        <f t="shared" si="21"/>
        <v>-2.173910301</v>
      </c>
      <c r="AR342" s="198">
        <v>307543.0</v>
      </c>
      <c r="AS342" s="182">
        <v>147234.0</v>
      </c>
      <c r="AT342" s="182">
        <v>156165.0</v>
      </c>
      <c r="AU342" s="132">
        <f t="shared" si="37"/>
        <v>-3.436343549</v>
      </c>
      <c r="AV342" s="128">
        <v>165836.0</v>
      </c>
      <c r="AW342" s="130">
        <v>148385.0</v>
      </c>
      <c r="AX342" s="132">
        <f t="shared" si="38"/>
        <v>-0.9114770537</v>
      </c>
      <c r="AY342" s="42">
        <v>705554.0</v>
      </c>
      <c r="AZ342" s="44">
        <v>559313.0</v>
      </c>
      <c r="BA342" s="44">
        <v>25933.0</v>
      </c>
      <c r="BB342" s="44">
        <v>91664.0</v>
      </c>
      <c r="BC342" s="44">
        <v>17602.0</v>
      </c>
      <c r="BD342" s="44">
        <v>797.0</v>
      </c>
      <c r="BE342" s="71">
        <v>10245.0</v>
      </c>
      <c r="BF342" s="42">
        <v>545594.0</v>
      </c>
      <c r="BG342" s="44">
        <v>452735.0</v>
      </c>
      <c r="BH342" s="44">
        <v>17611.0</v>
      </c>
      <c r="BI342" s="44">
        <v>56793.0</v>
      </c>
      <c r="BJ342" s="44">
        <v>12972.0</v>
      </c>
      <c r="BK342" s="44">
        <v>588.0</v>
      </c>
      <c r="BL342" s="71">
        <v>4895.0</v>
      </c>
      <c r="BM342" s="186"/>
      <c r="BN342" s="186"/>
      <c r="BO342" s="44"/>
      <c r="BP342" s="58"/>
      <c r="BQ342" s="58"/>
      <c r="BR342" s="58"/>
      <c r="BS342" s="58"/>
      <c r="BT342" s="58"/>
      <c r="BU342" s="58"/>
      <c r="BV342" s="58"/>
      <c r="BW342" s="58"/>
      <c r="BX342" s="58"/>
      <c r="BY342" s="58"/>
      <c r="BZ342" s="58"/>
      <c r="CA342" s="58"/>
      <c r="CB342" s="58"/>
      <c r="CC342" s="58"/>
      <c r="CD342" s="56"/>
      <c r="CE342" s="56"/>
      <c r="CF342" s="58"/>
      <c r="CG342" s="56"/>
      <c r="CH342" s="58"/>
      <c r="CI342" s="58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</row>
    <row r="343" ht="15.0" customHeight="1">
      <c r="A343" s="139" t="s">
        <v>2445</v>
      </c>
      <c r="B343" s="140" t="s">
        <v>2446</v>
      </c>
      <c r="C343" s="72" t="s">
        <v>332</v>
      </c>
      <c r="D343" s="74" t="s">
        <v>2447</v>
      </c>
      <c r="E343" s="69" t="s">
        <v>2448</v>
      </c>
      <c r="F343" s="71" t="s">
        <v>2449</v>
      </c>
      <c r="G343" s="73">
        <v>1939.0</v>
      </c>
      <c r="H343" s="75" t="s">
        <v>203</v>
      </c>
      <c r="I343" s="73">
        <v>1996.0</v>
      </c>
      <c r="J343" s="87">
        <f t="shared" si="52"/>
        <v>0.4228047777</v>
      </c>
      <c r="K343" s="89">
        <f t="shared" si="53"/>
        <v>0.5771952223</v>
      </c>
      <c r="L343" s="42" t="str">
        <f t="shared" si="31"/>
        <v>R+</v>
      </c>
      <c r="M343" s="91">
        <f t="shared" si="32"/>
        <v>4.073895372</v>
      </c>
      <c r="N343" s="87">
        <f t="shared" si="6"/>
        <v>0.4690524054</v>
      </c>
      <c r="O343" s="89">
        <f t="shared" si="7"/>
        <v>0.5309475946</v>
      </c>
      <c r="P343" s="44" t="str">
        <f t="shared" si="33"/>
        <v>R+</v>
      </c>
      <c r="Q343" s="91">
        <f t="shared" si="34"/>
        <v>5.059278779</v>
      </c>
      <c r="R343" s="87">
        <f t="shared" si="8"/>
        <v>0.5059983233</v>
      </c>
      <c r="S343" s="89">
        <f t="shared" si="9"/>
        <v>0.4940016767</v>
      </c>
      <c r="T343" s="44" t="str">
        <f t="shared" si="35"/>
        <v>R+</v>
      </c>
      <c r="U343" s="91">
        <f t="shared" si="36"/>
        <v>3.088511964</v>
      </c>
      <c r="V343" s="87">
        <f t="shared" si="54"/>
        <v>0.4228047777</v>
      </c>
      <c r="W343" s="124">
        <f t="shared" si="55"/>
        <v>0.5771952223</v>
      </c>
      <c r="X343" s="87">
        <f t="shared" si="12"/>
        <v>0.4158360667</v>
      </c>
      <c r="Y343" s="124">
        <f t="shared" si="13"/>
        <v>0.5841639333</v>
      </c>
      <c r="Z343" s="87">
        <f t="shared" si="14"/>
        <v>0.7849612491</v>
      </c>
      <c r="AA343" s="89">
        <f t="shared" si="15"/>
        <v>0.05494453309</v>
      </c>
      <c r="AB343" s="89">
        <f t="shared" si="16"/>
        <v>0.1322258947</v>
      </c>
      <c r="AC343" s="89">
        <f t="shared" si="17"/>
        <v>0.0172631259</v>
      </c>
      <c r="AD343" s="89">
        <f t="shared" si="18"/>
        <v>0.001453157055</v>
      </c>
      <c r="AE343" s="89">
        <f t="shared" si="19"/>
        <v>0.009152040119</v>
      </c>
      <c r="AF343" s="87"/>
      <c r="AG343" s="124"/>
      <c r="AH343" s="21">
        <v>340.0</v>
      </c>
      <c r="AI343" s="128">
        <f t="shared" si="20"/>
        <v>176235</v>
      </c>
      <c r="AJ343" s="182">
        <v>74513.0</v>
      </c>
      <c r="AK343" s="182">
        <v>101722.0</v>
      </c>
      <c r="AL343" s="197">
        <v>0.0</v>
      </c>
      <c r="AM343" s="42">
        <v>111185.0</v>
      </c>
      <c r="AN343" s="71">
        <v>156192.0</v>
      </c>
      <c r="AO343" s="42"/>
      <c r="AP343" s="71"/>
      <c r="AQ343" s="109">
        <f t="shared" si="21"/>
        <v>-4.073895372</v>
      </c>
      <c r="AR343" s="198">
        <v>292597.0</v>
      </c>
      <c r="AS343" s="182">
        <v>135331.0</v>
      </c>
      <c r="AT343" s="182">
        <v>153189.0</v>
      </c>
      <c r="AU343" s="132">
        <f t="shared" si="37"/>
        <v>-5.059278779</v>
      </c>
      <c r="AV343" s="128">
        <v>152095.0</v>
      </c>
      <c r="AW343" s="130">
        <v>148489.0</v>
      </c>
      <c r="AX343" s="132">
        <f t="shared" si="38"/>
        <v>-3.088511964</v>
      </c>
      <c r="AY343" s="42">
        <v>705612.0</v>
      </c>
      <c r="AZ343" s="44">
        <v>527104.0</v>
      </c>
      <c r="BA343" s="44">
        <v>40059.0</v>
      </c>
      <c r="BB343" s="44">
        <v>114018.0</v>
      </c>
      <c r="BC343" s="44">
        <v>12498.0</v>
      </c>
      <c r="BD343" s="44">
        <v>1010.0</v>
      </c>
      <c r="BE343" s="71">
        <v>10923.0</v>
      </c>
      <c r="BF343" s="42">
        <v>526440.0</v>
      </c>
      <c r="BG343" s="44">
        <v>413235.0</v>
      </c>
      <c r="BH343" s="44">
        <v>28925.0</v>
      </c>
      <c r="BI343" s="44">
        <v>69609.0</v>
      </c>
      <c r="BJ343" s="44">
        <v>9088.0</v>
      </c>
      <c r="BK343" s="44">
        <v>765.0</v>
      </c>
      <c r="BL343" s="71">
        <v>4818.0</v>
      </c>
      <c r="BM343" s="186"/>
      <c r="BN343" s="186"/>
      <c r="BO343" s="44"/>
      <c r="BP343" s="58"/>
      <c r="BQ343" s="58"/>
      <c r="BR343" s="58"/>
      <c r="BS343" s="58"/>
      <c r="BT343" s="58"/>
      <c r="BU343" s="58"/>
      <c r="BV343" s="58"/>
      <c r="BW343" s="58"/>
      <c r="BX343" s="58"/>
      <c r="BY343" s="58"/>
      <c r="BZ343" s="58"/>
      <c r="CA343" s="58"/>
      <c r="CB343" s="58"/>
      <c r="CC343" s="58"/>
      <c r="CD343" s="56"/>
      <c r="CE343" s="56"/>
      <c r="CF343" s="58"/>
      <c r="CG343" s="56"/>
      <c r="CH343" s="58"/>
      <c r="CI343" s="58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</row>
    <row r="344" ht="15.0" customHeight="1">
      <c r="A344" s="176" t="s">
        <v>2450</v>
      </c>
      <c r="B344" s="178" t="s">
        <v>2451</v>
      </c>
      <c r="C344" s="65" t="s">
        <v>399</v>
      </c>
      <c r="D344" s="67" t="s">
        <v>2452</v>
      </c>
      <c r="E344" s="69" t="s">
        <v>2453</v>
      </c>
      <c r="F344" s="71" t="s">
        <v>2454</v>
      </c>
      <c r="G344" s="73">
        <v>1961.0</v>
      </c>
      <c r="H344" s="75" t="s">
        <v>110</v>
      </c>
      <c r="I344" s="73">
        <v>2012.0</v>
      </c>
      <c r="J344" s="87">
        <f t="shared" si="52"/>
        <v>0.5675821413</v>
      </c>
      <c r="K344" s="89">
        <f t="shared" si="53"/>
        <v>0.4324178587</v>
      </c>
      <c r="L344" s="42" t="str">
        <f t="shared" si="31"/>
        <v>D+</v>
      </c>
      <c r="M344" s="180">
        <f t="shared" si="32"/>
        <v>4.043051371</v>
      </c>
      <c r="N344" s="87">
        <f t="shared" si="6"/>
        <v>0.561443598</v>
      </c>
      <c r="O344" s="89">
        <f t="shared" si="7"/>
        <v>0.438556402</v>
      </c>
      <c r="P344" s="44" t="str">
        <f t="shared" si="33"/>
        <v>D+</v>
      </c>
      <c r="Q344" s="180">
        <f t="shared" si="34"/>
        <v>4.179840481</v>
      </c>
      <c r="R344" s="87">
        <f t="shared" si="8"/>
        <v>0.5759460655</v>
      </c>
      <c r="S344" s="89">
        <f t="shared" si="9"/>
        <v>0.4240539345</v>
      </c>
      <c r="T344" s="44" t="str">
        <f t="shared" si="35"/>
        <v>D+</v>
      </c>
      <c r="U344" s="180">
        <f t="shared" si="36"/>
        <v>3.906262261</v>
      </c>
      <c r="V344" s="87">
        <f t="shared" si="54"/>
        <v>0.5675821413</v>
      </c>
      <c r="W344" s="124">
        <f t="shared" si="55"/>
        <v>0.4324178587</v>
      </c>
      <c r="X344" s="87">
        <f t="shared" si="12"/>
        <v>0.6031106012</v>
      </c>
      <c r="Y344" s="124">
        <f t="shared" si="13"/>
        <v>0.3968893988</v>
      </c>
      <c r="Z344" s="87">
        <f t="shared" si="14"/>
        <v>0.8746465038</v>
      </c>
      <c r="AA344" s="89">
        <f t="shared" si="15"/>
        <v>0.04547281526</v>
      </c>
      <c r="AB344" s="89">
        <f t="shared" si="16"/>
        <v>0.05490298568</v>
      </c>
      <c r="AC344" s="89">
        <f t="shared" si="17"/>
        <v>0.01495453439</v>
      </c>
      <c r="AD344" s="89">
        <f t="shared" si="18"/>
        <v>0.001295927471</v>
      </c>
      <c r="AE344" s="89">
        <f t="shared" si="19"/>
        <v>0.008727233402</v>
      </c>
      <c r="AF344" s="87"/>
      <c r="AG344" s="124"/>
      <c r="AH344" s="21">
        <v>341.0</v>
      </c>
      <c r="AI344" s="128">
        <f t="shared" si="20"/>
        <v>165051</v>
      </c>
      <c r="AJ344" s="182">
        <v>93680.0</v>
      </c>
      <c r="AK344" s="182">
        <v>71371.0</v>
      </c>
      <c r="AL344" s="197">
        <v>0.0</v>
      </c>
      <c r="AM344" s="42">
        <v>161393.0</v>
      </c>
      <c r="AN344" s="71">
        <v>106208.0</v>
      </c>
      <c r="AO344" s="42"/>
      <c r="AP344" s="71"/>
      <c r="AQ344" s="109">
        <f t="shared" si="21"/>
        <v>4.043051371</v>
      </c>
      <c r="AR344" s="198">
        <v>281710.0</v>
      </c>
      <c r="AS344" s="182">
        <v>156019.0</v>
      </c>
      <c r="AT344" s="182">
        <v>121870.0</v>
      </c>
      <c r="AU344" s="132">
        <f t="shared" si="37"/>
        <v>4.179840481</v>
      </c>
      <c r="AV344" s="128">
        <v>174446.0</v>
      </c>
      <c r="AW344" s="130">
        <v>128440.0</v>
      </c>
      <c r="AX344" s="132">
        <f t="shared" si="38"/>
        <v>3.906262261</v>
      </c>
      <c r="AY344" s="42">
        <v>705386.0</v>
      </c>
      <c r="AZ344" s="44">
        <v>598290.0</v>
      </c>
      <c r="BA344" s="44">
        <v>35994.0</v>
      </c>
      <c r="BB344" s="44">
        <v>49022.0</v>
      </c>
      <c r="BC344" s="44">
        <v>10906.0</v>
      </c>
      <c r="BD344" s="44">
        <v>940.0</v>
      </c>
      <c r="BE344" s="71">
        <v>10234.0</v>
      </c>
      <c r="BF344" s="42">
        <v>554815.0</v>
      </c>
      <c r="BG344" s="44">
        <v>485267.0</v>
      </c>
      <c r="BH344" s="44">
        <v>25229.0</v>
      </c>
      <c r="BI344" s="44">
        <v>30461.0</v>
      </c>
      <c r="BJ344" s="44">
        <v>8297.0</v>
      </c>
      <c r="BK344" s="44">
        <v>719.0</v>
      </c>
      <c r="BL344" s="71">
        <v>4842.0</v>
      </c>
      <c r="BM344" s="186"/>
      <c r="BN344" s="186"/>
      <c r="BO344" s="44"/>
      <c r="BP344" s="58"/>
      <c r="BQ344" s="58"/>
      <c r="BR344" s="58"/>
      <c r="BS344" s="58"/>
      <c r="BT344" s="58"/>
      <c r="BU344" s="58"/>
      <c r="BV344" s="58"/>
      <c r="BW344" s="58"/>
      <c r="BX344" s="58"/>
      <c r="BY344" s="58"/>
      <c r="BZ344" s="58"/>
      <c r="CA344" s="58"/>
      <c r="CB344" s="58"/>
      <c r="CC344" s="58"/>
      <c r="CD344" s="56"/>
      <c r="CE344" s="56"/>
      <c r="CF344" s="58"/>
      <c r="CG344" s="56"/>
      <c r="CH344" s="58"/>
      <c r="CI344" s="58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</row>
    <row r="345" ht="15.0" customHeight="1">
      <c r="A345" s="139" t="s">
        <v>2455</v>
      </c>
      <c r="B345" s="140" t="s">
        <v>2456</v>
      </c>
      <c r="C345" s="72" t="s">
        <v>730</v>
      </c>
      <c r="D345" s="74" t="s">
        <v>200</v>
      </c>
      <c r="E345" s="69" t="s">
        <v>2457</v>
      </c>
      <c r="F345" s="71" t="s">
        <v>2458</v>
      </c>
      <c r="G345" s="73">
        <v>1952.0</v>
      </c>
      <c r="H345" s="75" t="s">
        <v>110</v>
      </c>
      <c r="I345" s="73">
        <v>2002.0</v>
      </c>
      <c r="J345" s="78">
        <f t="shared" si="52"/>
        <v>0</v>
      </c>
      <c r="K345" s="89">
        <f t="shared" si="53"/>
        <v>1</v>
      </c>
      <c r="L345" s="42" t="str">
        <f t="shared" si="31"/>
        <v>R+</v>
      </c>
      <c r="M345" s="91">
        <f t="shared" si="32"/>
        <v>10.01099509</v>
      </c>
      <c r="N345" s="87">
        <f t="shared" si="6"/>
        <v>0.4143162287</v>
      </c>
      <c r="O345" s="89">
        <f t="shared" si="7"/>
        <v>0.5856837713</v>
      </c>
      <c r="P345" s="44" t="str">
        <f t="shared" si="33"/>
        <v>R+</v>
      </c>
      <c r="Q345" s="91">
        <f t="shared" si="34"/>
        <v>10.53289644</v>
      </c>
      <c r="R345" s="87">
        <f t="shared" si="8"/>
        <v>0.4419925056</v>
      </c>
      <c r="S345" s="89">
        <f t="shared" si="9"/>
        <v>0.5580074944</v>
      </c>
      <c r="T345" s="44" t="str">
        <f t="shared" si="35"/>
        <v>R+</v>
      </c>
      <c r="U345" s="91">
        <f t="shared" si="36"/>
        <v>9.48909373</v>
      </c>
      <c r="V345" s="78">
        <f t="shared" si="54"/>
        <v>0</v>
      </c>
      <c r="W345" s="80">
        <f t="shared" si="55"/>
        <v>1</v>
      </c>
      <c r="X345" s="87">
        <f t="shared" si="12"/>
        <v>0.3604477194</v>
      </c>
      <c r="Y345" s="124">
        <f t="shared" si="13"/>
        <v>0.6395522806</v>
      </c>
      <c r="Z345" s="87">
        <f t="shared" si="14"/>
        <v>0.9458359139</v>
      </c>
      <c r="AA345" s="89">
        <f t="shared" si="15"/>
        <v>0.02268512652</v>
      </c>
      <c r="AB345" s="89">
        <f t="shared" si="16"/>
        <v>0.008931264602</v>
      </c>
      <c r="AC345" s="89">
        <f t="shared" si="17"/>
        <v>0.01540839475</v>
      </c>
      <c r="AD345" s="89">
        <f t="shared" si="18"/>
        <v>0.0007299934497</v>
      </c>
      <c r="AE345" s="89">
        <f t="shared" si="19"/>
        <v>0.006409306792</v>
      </c>
      <c r="AF345" s="87"/>
      <c r="AG345" s="124"/>
      <c r="AH345" s="21">
        <v>342.0</v>
      </c>
      <c r="AI345" s="128">
        <f t="shared" si="20"/>
        <v>166076</v>
      </c>
      <c r="AJ345" s="182">
        <v>0.0</v>
      </c>
      <c r="AK345" s="182">
        <v>166076.0</v>
      </c>
      <c r="AL345" s="183">
        <v>0.0</v>
      </c>
      <c r="AM345" s="42">
        <v>122146.0</v>
      </c>
      <c r="AN345" s="71">
        <v>216727.0</v>
      </c>
      <c r="AO345" s="42"/>
      <c r="AP345" s="71"/>
      <c r="AQ345" s="109">
        <f t="shared" si="21"/>
        <v>-10.01099509</v>
      </c>
      <c r="AR345" s="198">
        <v>346855.0</v>
      </c>
      <c r="AS345" s="182">
        <v>142178.0</v>
      </c>
      <c r="AT345" s="182">
        <v>200985.0</v>
      </c>
      <c r="AU345" s="132">
        <f t="shared" si="37"/>
        <v>-10.53289644</v>
      </c>
      <c r="AV345" s="128">
        <v>155226.0</v>
      </c>
      <c r="AW345" s="130">
        <v>195970.0</v>
      </c>
      <c r="AX345" s="132">
        <f t="shared" si="38"/>
        <v>-9.48909373</v>
      </c>
      <c r="AY345" s="42">
        <v>705847.0</v>
      </c>
      <c r="AZ345" s="44">
        <v>661140.0</v>
      </c>
      <c r="BA345" s="44">
        <v>16526.0</v>
      </c>
      <c r="BB345" s="44">
        <v>7617.0</v>
      </c>
      <c r="BC345" s="44">
        <v>11727.0</v>
      </c>
      <c r="BD345" s="44">
        <v>530.0</v>
      </c>
      <c r="BE345" s="71">
        <v>8307.0</v>
      </c>
      <c r="BF345" s="42">
        <v>560279.0</v>
      </c>
      <c r="BG345" s="44">
        <v>529932.0</v>
      </c>
      <c r="BH345" s="44">
        <v>12710.0</v>
      </c>
      <c r="BI345" s="44">
        <v>5004.0</v>
      </c>
      <c r="BJ345" s="44">
        <v>8633.0</v>
      </c>
      <c r="BK345" s="44">
        <v>409.0</v>
      </c>
      <c r="BL345" s="71">
        <v>3591.0</v>
      </c>
      <c r="BM345" s="186"/>
      <c r="BN345" s="186"/>
      <c r="BO345" s="44"/>
      <c r="BP345" s="58"/>
      <c r="BQ345" s="58"/>
      <c r="BR345" s="58"/>
      <c r="BS345" s="58"/>
      <c r="BT345" s="58"/>
      <c r="BU345" s="58"/>
      <c r="BV345" s="58"/>
      <c r="BW345" s="58"/>
      <c r="BX345" s="58"/>
      <c r="BY345" s="58"/>
      <c r="BZ345" s="58"/>
      <c r="CA345" s="58"/>
      <c r="CB345" s="58"/>
      <c r="CC345" s="58"/>
      <c r="CD345" s="56"/>
      <c r="CE345" s="56"/>
      <c r="CF345" s="58"/>
      <c r="CG345" s="56"/>
      <c r="CH345" s="58"/>
      <c r="CI345" s="58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</row>
    <row r="346" ht="15.0" customHeight="1">
      <c r="A346" s="176" t="s">
        <v>2459</v>
      </c>
      <c r="B346" s="178" t="s">
        <v>2460</v>
      </c>
      <c r="C346" s="65" t="s">
        <v>271</v>
      </c>
      <c r="D346" s="67" t="s">
        <v>2461</v>
      </c>
      <c r="E346" s="69" t="s">
        <v>2462</v>
      </c>
      <c r="F346" s="71" t="s">
        <v>2463</v>
      </c>
      <c r="G346" s="73">
        <v>1961.0</v>
      </c>
      <c r="H346" s="75" t="s">
        <v>175</v>
      </c>
      <c r="I346" s="73">
        <v>2010.0</v>
      </c>
      <c r="J346" s="87">
        <f t="shared" si="52"/>
        <v>0.594863105</v>
      </c>
      <c r="K346" s="89">
        <f t="shared" si="53"/>
        <v>0.4022944525</v>
      </c>
      <c r="L346" s="42" t="str">
        <f t="shared" si="31"/>
        <v>D+</v>
      </c>
      <c r="M346" s="180">
        <f t="shared" si="32"/>
        <v>14.66749861</v>
      </c>
      <c r="N346" s="87">
        <f t="shared" si="6"/>
        <v>0.6729550465</v>
      </c>
      <c r="O346" s="89">
        <f t="shared" si="7"/>
        <v>0.3270449535</v>
      </c>
      <c r="P346" s="44" t="str">
        <f t="shared" si="33"/>
        <v>D+</v>
      </c>
      <c r="Q346" s="180">
        <f t="shared" si="34"/>
        <v>15.33098533</v>
      </c>
      <c r="R346" s="87">
        <f t="shared" si="8"/>
        <v>0.6769235617</v>
      </c>
      <c r="S346" s="89">
        <f t="shared" si="9"/>
        <v>0.3230764383</v>
      </c>
      <c r="T346" s="44" t="str">
        <f t="shared" si="35"/>
        <v>D+</v>
      </c>
      <c r="U346" s="180">
        <f t="shared" si="36"/>
        <v>14.00401188</v>
      </c>
      <c r="V346" s="87">
        <f t="shared" si="54"/>
        <v>0.5965587891</v>
      </c>
      <c r="W346" s="124">
        <f t="shared" si="55"/>
        <v>0.4034412109</v>
      </c>
      <c r="X346" s="87">
        <f t="shared" si="12"/>
        <v>0.5646611108</v>
      </c>
      <c r="Y346" s="124">
        <f t="shared" si="13"/>
        <v>0.4353388892</v>
      </c>
      <c r="Z346" s="87">
        <f t="shared" si="14"/>
        <v>0.7573906848</v>
      </c>
      <c r="AA346" s="89">
        <f t="shared" si="15"/>
        <v>0.05794519818</v>
      </c>
      <c r="AB346" s="89">
        <f t="shared" si="16"/>
        <v>0.1187187056</v>
      </c>
      <c r="AC346" s="89">
        <f t="shared" si="17"/>
        <v>0.02955062116</v>
      </c>
      <c r="AD346" s="89">
        <f t="shared" si="18"/>
        <v>0.003177303727</v>
      </c>
      <c r="AE346" s="89">
        <f t="shared" si="19"/>
        <v>0.03321748656</v>
      </c>
      <c r="AF346" s="87"/>
      <c r="AG346" s="124"/>
      <c r="AH346" s="21">
        <v>343.0</v>
      </c>
      <c r="AI346" s="128">
        <f t="shared" si="20"/>
        <v>146353</v>
      </c>
      <c r="AJ346" s="182">
        <v>87060.0</v>
      </c>
      <c r="AK346" s="182">
        <v>58877.0</v>
      </c>
      <c r="AL346" s="197">
        <v>416.0</v>
      </c>
      <c r="AM346" s="42">
        <v>108612.0</v>
      </c>
      <c r="AN346" s="71">
        <v>83737.0</v>
      </c>
      <c r="AO346" s="42"/>
      <c r="AP346" s="71"/>
      <c r="AQ346" s="109">
        <f t="shared" si="21"/>
        <v>14.66749861</v>
      </c>
      <c r="AR346" s="198">
        <v>213460.0</v>
      </c>
      <c r="AS346" s="182">
        <v>141332.0</v>
      </c>
      <c r="AT346" s="182">
        <v>68685.0</v>
      </c>
      <c r="AU346" s="132">
        <f t="shared" si="37"/>
        <v>15.33098533</v>
      </c>
      <c r="AV346" s="128">
        <v>150363.0</v>
      </c>
      <c r="AW346" s="130">
        <v>71764.0</v>
      </c>
      <c r="AX346" s="132">
        <f t="shared" si="38"/>
        <v>14.00401188</v>
      </c>
      <c r="AY346" s="42">
        <v>525933.0</v>
      </c>
      <c r="AZ346" s="44">
        <v>377374.0</v>
      </c>
      <c r="BA346" s="44">
        <v>33572.0</v>
      </c>
      <c r="BB346" s="44">
        <v>75650.0</v>
      </c>
      <c r="BC346" s="44">
        <v>15533.0</v>
      </c>
      <c r="BD346" s="44">
        <v>1791.0</v>
      </c>
      <c r="BE346" s="71">
        <v>22013.0</v>
      </c>
      <c r="BF346" s="42">
        <v>412614.0</v>
      </c>
      <c r="BG346" s="44">
        <v>312510.0</v>
      </c>
      <c r="BH346" s="44">
        <v>23909.0</v>
      </c>
      <c r="BI346" s="44">
        <v>48985.0</v>
      </c>
      <c r="BJ346" s="44">
        <v>12193.0</v>
      </c>
      <c r="BK346" s="44">
        <v>1311.0</v>
      </c>
      <c r="BL346" s="71">
        <v>13706.0</v>
      </c>
      <c r="BM346" s="186"/>
      <c r="BN346" s="186"/>
      <c r="BO346" s="44"/>
      <c r="BP346" s="58"/>
      <c r="BQ346" s="58"/>
      <c r="BR346" s="58"/>
      <c r="BS346" s="58"/>
      <c r="BT346" s="58"/>
      <c r="BU346" s="58"/>
      <c r="BV346" s="58"/>
      <c r="BW346" s="58"/>
      <c r="BX346" s="58"/>
      <c r="BY346" s="58"/>
      <c r="BZ346" s="58"/>
      <c r="CA346" s="58"/>
      <c r="CB346" s="58"/>
      <c r="CC346" s="58"/>
      <c r="CD346" s="56"/>
      <c r="CE346" s="56"/>
      <c r="CF346" s="58"/>
      <c r="CG346" s="56"/>
      <c r="CH346" s="58"/>
      <c r="CI346" s="58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</row>
    <row r="347" ht="15.0" customHeight="1">
      <c r="A347" s="139" t="s">
        <v>2464</v>
      </c>
      <c r="B347" s="140" t="s">
        <v>2465</v>
      </c>
      <c r="C347" s="65" t="s">
        <v>303</v>
      </c>
      <c r="D347" s="67" t="s">
        <v>2466</v>
      </c>
      <c r="E347" s="69" t="s">
        <v>2467</v>
      </c>
      <c r="F347" s="71" t="s">
        <v>2468</v>
      </c>
      <c r="G347" s="73">
        <v>1964.0</v>
      </c>
      <c r="H347" s="75" t="s">
        <v>110</v>
      </c>
      <c r="I347" s="73">
        <v>2000.0</v>
      </c>
      <c r="J347" s="87">
        <f t="shared" si="52"/>
        <v>0.6222101893</v>
      </c>
      <c r="K347" s="89">
        <f t="shared" si="53"/>
        <v>0.375765138</v>
      </c>
      <c r="L347" s="42" t="str">
        <f t="shared" si="31"/>
        <v>D+</v>
      </c>
      <c r="M347" s="180">
        <f t="shared" si="32"/>
        <v>8.14525839</v>
      </c>
      <c r="N347" s="87">
        <f t="shared" si="6"/>
        <v>0.6098146907</v>
      </c>
      <c r="O347" s="89">
        <f t="shared" si="7"/>
        <v>0.3901853093</v>
      </c>
      <c r="P347" s="44" t="str">
        <f t="shared" si="33"/>
        <v>D+</v>
      </c>
      <c r="Q347" s="180">
        <f t="shared" si="34"/>
        <v>9.016949757</v>
      </c>
      <c r="R347" s="87">
        <f t="shared" si="8"/>
        <v>0.6096191131</v>
      </c>
      <c r="S347" s="89">
        <f t="shared" si="9"/>
        <v>0.3903808869</v>
      </c>
      <c r="T347" s="44" t="str">
        <f t="shared" si="35"/>
        <v>D+</v>
      </c>
      <c r="U347" s="180">
        <f t="shared" si="36"/>
        <v>7.273567024</v>
      </c>
      <c r="V347" s="87">
        <f t="shared" si="54"/>
        <v>0.6234725171</v>
      </c>
      <c r="W347" s="124">
        <f t="shared" si="55"/>
        <v>0.3765274829</v>
      </c>
      <c r="X347" s="87">
        <f t="shared" si="12"/>
        <v>0.6134156712</v>
      </c>
      <c r="Y347" s="124">
        <f t="shared" si="13"/>
        <v>0.3865843288</v>
      </c>
      <c r="Z347" s="87">
        <f t="shared" si="14"/>
        <v>0.8372969036</v>
      </c>
      <c r="AA347" s="89">
        <f t="shared" si="15"/>
        <v>0.03200984622</v>
      </c>
      <c r="AB347" s="89">
        <f t="shared" si="16"/>
        <v>0.08589004248</v>
      </c>
      <c r="AC347" s="89">
        <f t="shared" si="17"/>
        <v>0.02717327288</v>
      </c>
      <c r="AD347" s="89">
        <f t="shared" si="18"/>
        <v>0.00389906658</v>
      </c>
      <c r="AE347" s="89">
        <f t="shared" si="19"/>
        <v>0.01373086825</v>
      </c>
      <c r="AF347" s="87"/>
      <c r="AG347" s="124"/>
      <c r="AH347" s="21">
        <v>344.0</v>
      </c>
      <c r="AI347" s="128">
        <f t="shared" si="20"/>
        <v>169904</v>
      </c>
      <c r="AJ347" s="182">
        <v>105716.0</v>
      </c>
      <c r="AK347" s="182">
        <v>63844.0</v>
      </c>
      <c r="AL347" s="197">
        <v>344.0</v>
      </c>
      <c r="AM347" s="42">
        <v>124067.0</v>
      </c>
      <c r="AN347" s="71">
        <v>78189.0</v>
      </c>
      <c r="AO347" s="42"/>
      <c r="AP347" s="71"/>
      <c r="AQ347" s="109">
        <f t="shared" si="21"/>
        <v>8.14525839</v>
      </c>
      <c r="AR347" s="198">
        <v>231208.0</v>
      </c>
      <c r="AS347" s="182">
        <v>138345.0</v>
      </c>
      <c r="AT347" s="182">
        <v>88519.0</v>
      </c>
      <c r="AU347" s="132">
        <f t="shared" si="37"/>
        <v>9.016949757</v>
      </c>
      <c r="AV347" s="128">
        <v>146208.0</v>
      </c>
      <c r="AW347" s="130">
        <v>93627.0</v>
      </c>
      <c r="AX347" s="132">
        <f t="shared" si="38"/>
        <v>7.273567024</v>
      </c>
      <c r="AY347" s="42">
        <v>526634.0</v>
      </c>
      <c r="AZ347" s="44">
        <v>426311.0</v>
      </c>
      <c r="BA347" s="44">
        <v>17988.0</v>
      </c>
      <c r="BB347" s="44">
        <v>55005.0</v>
      </c>
      <c r="BC347" s="44">
        <v>14760.0</v>
      </c>
      <c r="BD347" s="44">
        <v>2229.0</v>
      </c>
      <c r="BE347" s="71">
        <v>10341.0</v>
      </c>
      <c r="BF347" s="42">
        <v>415997.0</v>
      </c>
      <c r="BG347" s="44">
        <v>348313.0</v>
      </c>
      <c r="BH347" s="44">
        <v>13316.0</v>
      </c>
      <c r="BI347" s="44">
        <v>35730.0</v>
      </c>
      <c r="BJ347" s="44">
        <v>11304.0</v>
      </c>
      <c r="BK347" s="44">
        <v>1622.0</v>
      </c>
      <c r="BL347" s="71">
        <v>5712.0</v>
      </c>
      <c r="BM347" s="186"/>
      <c r="BN347" s="186"/>
      <c r="BO347" s="44"/>
      <c r="BP347" s="58"/>
      <c r="BQ347" s="58"/>
      <c r="BR347" s="58"/>
      <c r="BS347" s="58"/>
      <c r="BT347" s="58"/>
      <c r="BU347" s="58"/>
      <c r="BV347" s="58"/>
      <c r="BW347" s="58"/>
      <c r="BX347" s="58"/>
      <c r="BY347" s="58"/>
      <c r="BZ347" s="58"/>
      <c r="CA347" s="58"/>
      <c r="CB347" s="58"/>
      <c r="CC347" s="58"/>
      <c r="CD347" s="56"/>
      <c r="CE347" s="56"/>
      <c r="CF347" s="58"/>
      <c r="CG347" s="56"/>
      <c r="CH347" s="58"/>
      <c r="CI347" s="58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</row>
    <row r="348" ht="15.0" customHeight="1">
      <c r="A348" s="176" t="s">
        <v>2469</v>
      </c>
      <c r="B348" s="178" t="s">
        <v>2470</v>
      </c>
      <c r="C348" s="72" t="s">
        <v>64</v>
      </c>
      <c r="D348" s="74" t="s">
        <v>1257</v>
      </c>
      <c r="E348" s="69" t="s">
        <v>2471</v>
      </c>
      <c r="F348" s="71" t="s">
        <v>2472</v>
      </c>
      <c r="G348" s="73">
        <v>1960.0</v>
      </c>
      <c r="H348" s="75" t="s">
        <v>181</v>
      </c>
      <c r="I348" s="118" t="s">
        <v>2473</v>
      </c>
      <c r="J348" s="78">
        <f t="shared" si="52"/>
        <v>0</v>
      </c>
      <c r="K348" s="89">
        <f t="shared" si="53"/>
        <v>0.9341000665</v>
      </c>
      <c r="L348" s="42" t="str">
        <f t="shared" si="31"/>
        <v>R+</v>
      </c>
      <c r="M348" s="91">
        <f t="shared" si="32"/>
        <v>10.79216503</v>
      </c>
      <c r="N348" s="87">
        <f t="shared" si="6"/>
        <v>0.4082971368</v>
      </c>
      <c r="O348" s="89">
        <f t="shared" si="7"/>
        <v>0.5917028632</v>
      </c>
      <c r="P348" s="44" t="str">
        <f t="shared" si="33"/>
        <v>R+</v>
      </c>
      <c r="Q348" s="91">
        <f t="shared" si="34"/>
        <v>11.13480564</v>
      </c>
      <c r="R348" s="87">
        <f t="shared" si="8"/>
        <v>0.4323881987</v>
      </c>
      <c r="S348" s="89">
        <f t="shared" si="9"/>
        <v>0.5676118013</v>
      </c>
      <c r="T348" s="44" t="str">
        <f t="shared" si="35"/>
        <v>R+</v>
      </c>
      <c r="U348" s="91">
        <f t="shared" si="36"/>
        <v>10.44952442</v>
      </c>
      <c r="V348" s="78">
        <f t="shared" si="54"/>
        <v>0</v>
      </c>
      <c r="W348" s="80">
        <f t="shared" si="55"/>
        <v>1</v>
      </c>
      <c r="X348" s="87">
        <f t="shared" si="12"/>
        <v>0.3653255252</v>
      </c>
      <c r="Y348" s="124">
        <f t="shared" si="13"/>
        <v>0.6346744748</v>
      </c>
      <c r="Z348" s="87">
        <f t="shared" si="14"/>
        <v>0.7339150291</v>
      </c>
      <c r="AA348" s="89">
        <f t="shared" si="15"/>
        <v>0.1781770433</v>
      </c>
      <c r="AB348" s="89">
        <f t="shared" si="16"/>
        <v>0.055102358</v>
      </c>
      <c r="AC348" s="89">
        <f t="shared" si="17"/>
        <v>0.01765411484</v>
      </c>
      <c r="AD348" s="89">
        <f t="shared" si="18"/>
        <v>0.003164191238</v>
      </c>
      <c r="AE348" s="89">
        <f t="shared" si="19"/>
        <v>0.01198726353</v>
      </c>
      <c r="AF348" s="87"/>
      <c r="AG348" s="124"/>
      <c r="AH348" s="21">
        <v>345.0</v>
      </c>
      <c r="AI348" s="128">
        <f t="shared" si="20"/>
        <v>127815</v>
      </c>
      <c r="AJ348" s="182">
        <v>0.0</v>
      </c>
      <c r="AK348" s="182">
        <v>119392.0</v>
      </c>
      <c r="AL348" s="183">
        <v>8423.0</v>
      </c>
      <c r="AM348" s="42">
        <v>103557.0</v>
      </c>
      <c r="AN348" s="71">
        <v>179908.0</v>
      </c>
      <c r="AO348" s="42"/>
      <c r="AP348" s="71"/>
      <c r="AQ348" s="109">
        <f t="shared" si="21"/>
        <v>-10.79216503</v>
      </c>
      <c r="AR348" s="198">
        <v>297933.0</v>
      </c>
      <c r="AS348" s="182">
        <v>119756.0</v>
      </c>
      <c r="AT348" s="182">
        <v>173550.0</v>
      </c>
      <c r="AU348" s="132">
        <f t="shared" si="37"/>
        <v>-11.13480564</v>
      </c>
      <c r="AV348" s="128">
        <v>118886.0</v>
      </c>
      <c r="AW348" s="130">
        <v>156066.0</v>
      </c>
      <c r="AX348" s="132">
        <f t="shared" si="38"/>
        <v>-10.44952442</v>
      </c>
      <c r="AY348" s="42">
        <v>650785.0</v>
      </c>
      <c r="AZ348" s="44">
        <v>458423.0</v>
      </c>
      <c r="BA348" s="44">
        <v>124899.0</v>
      </c>
      <c r="BB348" s="44">
        <v>41893.0</v>
      </c>
      <c r="BC348" s="44">
        <v>11245.0</v>
      </c>
      <c r="BD348" s="44">
        <v>2070.0</v>
      </c>
      <c r="BE348" s="71">
        <v>12255.0</v>
      </c>
      <c r="BF348" s="42">
        <v>501866.0</v>
      </c>
      <c r="BG348" s="44">
        <v>368327.0</v>
      </c>
      <c r="BH348" s="44">
        <v>89421.0</v>
      </c>
      <c r="BI348" s="44">
        <v>27654.0</v>
      </c>
      <c r="BJ348" s="44">
        <v>8860.0</v>
      </c>
      <c r="BK348" s="44">
        <v>1588.0</v>
      </c>
      <c r="BL348" s="71">
        <v>6016.0</v>
      </c>
      <c r="BM348" s="186"/>
      <c r="BN348" s="186"/>
      <c r="BO348" s="44"/>
      <c r="BP348" s="58"/>
      <c r="BQ348" s="58"/>
      <c r="BR348" s="58"/>
      <c r="BS348" s="58"/>
      <c r="BT348" s="58"/>
      <c r="BU348" s="58"/>
      <c r="BV348" s="58"/>
      <c r="BW348" s="58"/>
      <c r="BX348" s="58"/>
      <c r="BY348" s="58"/>
      <c r="BZ348" s="58"/>
      <c r="CA348" s="58"/>
      <c r="CB348" s="58"/>
      <c r="CC348" s="58"/>
      <c r="CD348" s="56"/>
      <c r="CE348" s="56"/>
      <c r="CF348" s="58"/>
      <c r="CG348" s="56"/>
      <c r="CH348" s="58"/>
      <c r="CI348" s="58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</row>
    <row r="349" ht="15.0" customHeight="1">
      <c r="A349" s="139" t="s">
        <v>2474</v>
      </c>
      <c r="B349" s="140" t="s">
        <v>2475</v>
      </c>
      <c r="C349" s="72" t="s">
        <v>332</v>
      </c>
      <c r="D349" s="74" t="s">
        <v>1228</v>
      </c>
      <c r="E349" s="69" t="s">
        <v>2476</v>
      </c>
      <c r="F349" s="71" t="s">
        <v>2477</v>
      </c>
      <c r="G349" s="73">
        <v>1947.0</v>
      </c>
      <c r="H349" s="75" t="s">
        <v>100</v>
      </c>
      <c r="I349" s="73" t="s">
        <v>1105</v>
      </c>
      <c r="J349" s="87">
        <f t="shared" si="52"/>
        <v>0.3527524537</v>
      </c>
      <c r="K349" s="89">
        <f t="shared" si="53"/>
        <v>0.6244558745</v>
      </c>
      <c r="L349" s="42" t="str">
        <f t="shared" si="31"/>
        <v>R+</v>
      </c>
      <c r="M349" s="91">
        <f t="shared" si="32"/>
        <v>12.90167161</v>
      </c>
      <c r="N349" s="87">
        <f t="shared" si="6"/>
        <v>0.4000028234</v>
      </c>
      <c r="O349" s="89">
        <f t="shared" si="7"/>
        <v>0.5999971766</v>
      </c>
      <c r="P349" s="44" t="str">
        <f t="shared" si="33"/>
        <v>R+</v>
      </c>
      <c r="Q349" s="91">
        <f t="shared" si="34"/>
        <v>11.96423697</v>
      </c>
      <c r="R349" s="87">
        <f t="shared" si="8"/>
        <v>0.3984923805</v>
      </c>
      <c r="S349" s="89">
        <f t="shared" si="9"/>
        <v>0.6015076195</v>
      </c>
      <c r="T349" s="44" t="str">
        <f t="shared" si="35"/>
        <v>R+</v>
      </c>
      <c r="U349" s="91">
        <f t="shared" si="36"/>
        <v>13.83910624</v>
      </c>
      <c r="V349" s="87">
        <f t="shared" si="54"/>
        <v>0.3609797865</v>
      </c>
      <c r="W349" s="124">
        <f t="shared" si="55"/>
        <v>0.6390202135</v>
      </c>
      <c r="X349" s="78">
        <f t="shared" si="12"/>
        <v>0</v>
      </c>
      <c r="Y349" s="80">
        <f t="shared" si="13"/>
        <v>1</v>
      </c>
      <c r="Z349" s="87">
        <f t="shared" si="14"/>
        <v>0.7054436219</v>
      </c>
      <c r="AA349" s="89">
        <f t="shared" si="15"/>
        <v>0.217047382</v>
      </c>
      <c r="AB349" s="89">
        <f t="shared" si="16"/>
        <v>0.04559271119</v>
      </c>
      <c r="AC349" s="89">
        <f t="shared" si="17"/>
        <v>0.01685279711</v>
      </c>
      <c r="AD349" s="89">
        <f t="shared" si="18"/>
        <v>0.003634101105</v>
      </c>
      <c r="AE349" s="89">
        <f t="shared" si="19"/>
        <v>0.01142938668</v>
      </c>
      <c r="AF349" s="78"/>
      <c r="AG349" s="80"/>
      <c r="AH349" s="21">
        <v>346.0</v>
      </c>
      <c r="AI349" s="128">
        <f t="shared" si="20"/>
        <v>194808</v>
      </c>
      <c r="AJ349" s="182">
        <v>68719.0</v>
      </c>
      <c r="AK349" s="182">
        <v>121649.0</v>
      </c>
      <c r="AL349" s="183">
        <v>4440.0</v>
      </c>
      <c r="AM349" s="42">
        <v>0.0</v>
      </c>
      <c r="AN349" s="71">
        <v>196116.0</v>
      </c>
      <c r="AO349" s="42"/>
      <c r="AP349" s="71"/>
      <c r="AQ349" s="109">
        <f t="shared" si="21"/>
        <v>-12.90167161</v>
      </c>
      <c r="AR349" s="198">
        <v>287443.0</v>
      </c>
      <c r="AS349" s="182">
        <v>113338.0</v>
      </c>
      <c r="AT349" s="182">
        <v>170005.0</v>
      </c>
      <c r="AU349" s="132">
        <f t="shared" si="37"/>
        <v>-11.96423697</v>
      </c>
      <c r="AV349" s="128">
        <v>112547.0</v>
      </c>
      <c r="AW349" s="130">
        <v>169885.0</v>
      </c>
      <c r="AX349" s="132">
        <f t="shared" si="38"/>
        <v>-13.83910624</v>
      </c>
      <c r="AY349" s="42">
        <v>665499.0</v>
      </c>
      <c r="AZ349" s="44">
        <v>451332.0</v>
      </c>
      <c r="BA349" s="44">
        <v>154392.0</v>
      </c>
      <c r="BB349" s="44">
        <v>34563.0</v>
      </c>
      <c r="BC349" s="44">
        <v>11108.0</v>
      </c>
      <c r="BD349" s="44">
        <v>2360.0</v>
      </c>
      <c r="BE349" s="71">
        <v>11744.0</v>
      </c>
      <c r="BF349" s="42">
        <v>504664.0</v>
      </c>
      <c r="BG349" s="44">
        <v>356012.0</v>
      </c>
      <c r="BH349" s="44">
        <v>109536.0</v>
      </c>
      <c r="BI349" s="44">
        <v>23009.0</v>
      </c>
      <c r="BJ349" s="44">
        <v>8505.0</v>
      </c>
      <c r="BK349" s="44">
        <v>1834.0</v>
      </c>
      <c r="BL349" s="71">
        <v>5768.0</v>
      </c>
      <c r="BM349" s="186"/>
      <c r="BN349" s="186"/>
      <c r="BO349" s="44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6"/>
      <c r="CE349" s="56"/>
      <c r="CF349" s="58"/>
      <c r="CG349" s="56"/>
      <c r="CH349" s="58"/>
      <c r="CI349" s="58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</row>
    <row r="350" ht="15.0" customHeight="1">
      <c r="A350" s="176" t="s">
        <v>2478</v>
      </c>
      <c r="B350" s="178" t="s">
        <v>2479</v>
      </c>
      <c r="C350" s="72" t="s">
        <v>76</v>
      </c>
      <c r="D350" s="74" t="s">
        <v>1012</v>
      </c>
      <c r="E350" s="69" t="s">
        <v>2480</v>
      </c>
      <c r="F350" s="71" t="s">
        <v>2481</v>
      </c>
      <c r="G350" s="73">
        <v>1966.0</v>
      </c>
      <c r="H350" s="75" t="s">
        <v>129</v>
      </c>
      <c r="I350" s="73">
        <v>2010.0</v>
      </c>
      <c r="J350" s="87">
        <f t="shared" si="52"/>
        <v>0.2876732374</v>
      </c>
      <c r="K350" s="89">
        <f t="shared" si="53"/>
        <v>0.7117963039</v>
      </c>
      <c r="L350" s="42" t="str">
        <f t="shared" si="31"/>
        <v>R+</v>
      </c>
      <c r="M350" s="91">
        <f t="shared" si="32"/>
        <v>17.79426948</v>
      </c>
      <c r="N350" s="87">
        <f t="shared" si="6"/>
        <v>0.3446491083</v>
      </c>
      <c r="O350" s="89">
        <f t="shared" si="7"/>
        <v>0.6553508917</v>
      </c>
      <c r="P350" s="44" t="str">
        <f t="shared" si="33"/>
        <v>R+</v>
      </c>
      <c r="Q350" s="91">
        <f t="shared" si="34"/>
        <v>17.49960849</v>
      </c>
      <c r="R350" s="87">
        <f t="shared" si="8"/>
        <v>0.3559941381</v>
      </c>
      <c r="S350" s="89">
        <f t="shared" si="9"/>
        <v>0.6440058619</v>
      </c>
      <c r="T350" s="44" t="str">
        <f t="shared" si="35"/>
        <v>R+</v>
      </c>
      <c r="U350" s="91">
        <f t="shared" si="36"/>
        <v>18.08893048</v>
      </c>
      <c r="V350" s="87">
        <f t="shared" si="54"/>
        <v>0.2878259172</v>
      </c>
      <c r="W350" s="124">
        <f t="shared" si="55"/>
        <v>0.7121740828</v>
      </c>
      <c r="X350" s="87">
        <f t="shared" si="12"/>
        <v>0.3332782688</v>
      </c>
      <c r="Y350" s="124">
        <f t="shared" si="13"/>
        <v>0.6667217312</v>
      </c>
      <c r="Z350" s="87">
        <f t="shared" si="14"/>
        <v>0.7696011314</v>
      </c>
      <c r="AA350" s="89">
        <f t="shared" si="15"/>
        <v>0.1781109028</v>
      </c>
      <c r="AB350" s="89">
        <f t="shared" si="16"/>
        <v>0.03474895156</v>
      </c>
      <c r="AC350" s="89">
        <f t="shared" si="17"/>
        <v>0.008017331382</v>
      </c>
      <c r="AD350" s="89">
        <f t="shared" si="18"/>
        <v>0.002137040933</v>
      </c>
      <c r="AE350" s="89">
        <f t="shared" si="19"/>
        <v>0.007384641904</v>
      </c>
      <c r="AF350" s="87"/>
      <c r="AG350" s="124"/>
      <c r="AH350" s="21">
        <v>347.0</v>
      </c>
      <c r="AI350" s="128">
        <f t="shared" si="20"/>
        <v>164009</v>
      </c>
      <c r="AJ350" s="182">
        <v>47181.0</v>
      </c>
      <c r="AK350" s="182">
        <v>116741.0</v>
      </c>
      <c r="AL350" s="197">
        <v>87.0</v>
      </c>
      <c r="AM350" s="42">
        <v>84735.0</v>
      </c>
      <c r="AN350" s="71">
        <v>169512.0</v>
      </c>
      <c r="AO350" s="42"/>
      <c r="AP350" s="71"/>
      <c r="AQ350" s="109">
        <f t="shared" si="21"/>
        <v>-17.79426948</v>
      </c>
      <c r="AR350" s="198">
        <v>263638.0</v>
      </c>
      <c r="AS350" s="182">
        <v>89494.0</v>
      </c>
      <c r="AT350" s="182">
        <v>170173.0</v>
      </c>
      <c r="AU350" s="132">
        <f t="shared" si="37"/>
        <v>-17.49960849</v>
      </c>
      <c r="AV350" s="128">
        <v>93525.0</v>
      </c>
      <c r="AW350" s="130">
        <v>169190.0</v>
      </c>
      <c r="AX350" s="132">
        <f t="shared" si="38"/>
        <v>-18.08893048</v>
      </c>
      <c r="AY350" s="42">
        <v>660789.0</v>
      </c>
      <c r="AZ350" s="44">
        <v>494909.0</v>
      </c>
      <c r="BA350" s="44">
        <v>122916.0</v>
      </c>
      <c r="BB350" s="44">
        <v>27845.0</v>
      </c>
      <c r="BC350" s="44">
        <v>5225.0</v>
      </c>
      <c r="BD350" s="44">
        <v>1367.0</v>
      </c>
      <c r="BE350" s="71">
        <v>8527.0</v>
      </c>
      <c r="BF350" s="42">
        <v>510519.0</v>
      </c>
      <c r="BG350" s="44">
        <v>392896.0</v>
      </c>
      <c r="BH350" s="44">
        <v>90929.0</v>
      </c>
      <c r="BI350" s="44">
        <v>17740.0</v>
      </c>
      <c r="BJ350" s="44">
        <v>4093.0</v>
      </c>
      <c r="BK350" s="44">
        <v>1091.0</v>
      </c>
      <c r="BL350" s="71">
        <v>3770.0</v>
      </c>
      <c r="BM350" s="186"/>
      <c r="BN350" s="186"/>
      <c r="BO350" s="44"/>
      <c r="BP350" s="58"/>
      <c r="BQ350" s="58"/>
      <c r="BR350" s="58"/>
      <c r="BS350" s="58"/>
      <c r="BT350" s="58"/>
      <c r="BU350" s="58"/>
      <c r="BV350" s="58"/>
      <c r="BW350" s="58"/>
      <c r="BX350" s="58"/>
      <c r="BY350" s="58"/>
      <c r="BZ350" s="58"/>
      <c r="CA350" s="58"/>
      <c r="CB350" s="58"/>
      <c r="CC350" s="58"/>
      <c r="CD350" s="56"/>
      <c r="CE350" s="56"/>
      <c r="CF350" s="58"/>
      <c r="CG350" s="56"/>
      <c r="CH350" s="58"/>
      <c r="CI350" s="58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</row>
    <row r="351" ht="15.0" customHeight="1">
      <c r="A351" s="139" t="s">
        <v>2482</v>
      </c>
      <c r="B351" s="140" t="s">
        <v>2483</v>
      </c>
      <c r="C351" s="72" t="s">
        <v>2484</v>
      </c>
      <c r="D351" s="74" t="s">
        <v>2485</v>
      </c>
      <c r="E351" s="69" t="s">
        <v>2486</v>
      </c>
      <c r="F351" s="71" t="s">
        <v>2487</v>
      </c>
      <c r="G351" s="73">
        <v>1964.0</v>
      </c>
      <c r="H351" s="75" t="s">
        <v>129</v>
      </c>
      <c r="I351" s="73">
        <v>2010.0</v>
      </c>
      <c r="J351" s="78">
        <f t="shared" si="52"/>
        <v>0</v>
      </c>
      <c r="K351" s="89">
        <f t="shared" si="53"/>
        <v>0.8483921395</v>
      </c>
      <c r="L351" s="42" t="str">
        <f t="shared" si="31"/>
        <v>R+</v>
      </c>
      <c r="M351" s="91">
        <f t="shared" si="32"/>
        <v>15.23872593</v>
      </c>
      <c r="N351" s="87">
        <f t="shared" si="6"/>
        <v>0.368010042</v>
      </c>
      <c r="O351" s="89">
        <f t="shared" si="7"/>
        <v>0.631989958</v>
      </c>
      <c r="P351" s="44" t="str">
        <f t="shared" si="33"/>
        <v>R+</v>
      </c>
      <c r="Q351" s="91">
        <f t="shared" si="34"/>
        <v>15.16351512</v>
      </c>
      <c r="R351" s="87">
        <f t="shared" si="8"/>
        <v>0.3837440755</v>
      </c>
      <c r="S351" s="89">
        <f t="shared" si="9"/>
        <v>0.6162559245</v>
      </c>
      <c r="T351" s="44" t="str">
        <f t="shared" si="35"/>
        <v>R+</v>
      </c>
      <c r="U351" s="91">
        <f t="shared" si="36"/>
        <v>15.31393674</v>
      </c>
      <c r="V351" s="78">
        <f t="shared" si="54"/>
        <v>0</v>
      </c>
      <c r="W351" s="80">
        <f t="shared" si="55"/>
        <v>1</v>
      </c>
      <c r="X351" s="87">
        <f t="shared" si="12"/>
        <v>0.3418539699</v>
      </c>
      <c r="Y351" s="124">
        <f t="shared" si="13"/>
        <v>0.6581460301</v>
      </c>
      <c r="Z351" s="87">
        <f t="shared" si="14"/>
        <v>0.7262596774</v>
      </c>
      <c r="AA351" s="89">
        <f t="shared" si="15"/>
        <v>0.1801341132</v>
      </c>
      <c r="AB351" s="89">
        <f t="shared" si="16"/>
        <v>0.06256289669</v>
      </c>
      <c r="AC351" s="89">
        <f t="shared" si="17"/>
        <v>0.02019469326</v>
      </c>
      <c r="AD351" s="89">
        <f t="shared" si="18"/>
        <v>0.002020664986</v>
      </c>
      <c r="AE351" s="89">
        <f t="shared" si="19"/>
        <v>0.008827954525</v>
      </c>
      <c r="AF351" s="87"/>
      <c r="AG351" s="124"/>
      <c r="AH351" s="21">
        <v>348.0</v>
      </c>
      <c r="AI351" s="128">
        <f t="shared" si="20"/>
        <v>149049</v>
      </c>
      <c r="AJ351" s="182">
        <v>0.0</v>
      </c>
      <c r="AK351" s="182">
        <v>126452.0</v>
      </c>
      <c r="AL351" s="183">
        <v>22597.0</v>
      </c>
      <c r="AM351" s="42">
        <v>89964.0</v>
      </c>
      <c r="AN351" s="71">
        <v>173201.0</v>
      </c>
      <c r="AO351" s="42"/>
      <c r="AP351" s="71"/>
      <c r="AQ351" s="109">
        <f t="shared" si="21"/>
        <v>-15.23872593</v>
      </c>
      <c r="AR351" s="198">
        <v>274554.0</v>
      </c>
      <c r="AS351" s="182">
        <v>99387.0</v>
      </c>
      <c r="AT351" s="182">
        <v>170679.0</v>
      </c>
      <c r="AU351" s="132">
        <f t="shared" si="37"/>
        <v>-15.16351512</v>
      </c>
      <c r="AV351" s="128">
        <v>102178.0</v>
      </c>
      <c r="AW351" s="130">
        <v>164088.0</v>
      </c>
      <c r="AX351" s="132">
        <f t="shared" si="38"/>
        <v>-15.31393674</v>
      </c>
      <c r="AY351" s="42">
        <v>661218.0</v>
      </c>
      <c r="AZ351" s="44">
        <v>462755.0</v>
      </c>
      <c r="BA351" s="44">
        <v>124400.0</v>
      </c>
      <c r="BB351" s="44">
        <v>48816.0</v>
      </c>
      <c r="BC351" s="44">
        <v>13999.0</v>
      </c>
      <c r="BD351" s="44">
        <v>1306.0</v>
      </c>
      <c r="BE351" s="71">
        <v>9942.0</v>
      </c>
      <c r="BF351" s="42">
        <v>501815.0</v>
      </c>
      <c r="BG351" s="44">
        <v>364448.0</v>
      </c>
      <c r="BH351" s="44">
        <v>90394.0</v>
      </c>
      <c r="BI351" s="44">
        <v>31395.0</v>
      </c>
      <c r="BJ351" s="44">
        <v>10134.0</v>
      </c>
      <c r="BK351" s="44">
        <v>1014.0</v>
      </c>
      <c r="BL351" s="71">
        <v>4430.0</v>
      </c>
      <c r="BM351" s="186"/>
      <c r="BN351" s="186"/>
      <c r="BO351" s="44"/>
      <c r="BP351" s="58"/>
      <c r="BQ351" s="58"/>
      <c r="BR351" s="58"/>
      <c r="BS351" s="58"/>
      <c r="BT351" s="58"/>
      <c r="BU351" s="58"/>
      <c r="BV351" s="58"/>
      <c r="BW351" s="58"/>
      <c r="BX351" s="58"/>
      <c r="BY351" s="58"/>
      <c r="BZ351" s="58"/>
      <c r="CA351" s="58"/>
      <c r="CB351" s="58"/>
      <c r="CC351" s="58"/>
      <c r="CD351" s="56"/>
      <c r="CE351" s="56"/>
      <c r="CF351" s="58"/>
      <c r="CG351" s="56"/>
      <c r="CH351" s="58"/>
      <c r="CI351" s="58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</row>
    <row r="352" ht="15.0" customHeight="1">
      <c r="A352" s="176" t="s">
        <v>2488</v>
      </c>
      <c r="B352" s="178" t="s">
        <v>2489</v>
      </c>
      <c r="C352" s="72" t="s">
        <v>2490</v>
      </c>
      <c r="D352" s="74" t="s">
        <v>2491</v>
      </c>
      <c r="E352" s="69" t="s">
        <v>2492</v>
      </c>
      <c r="F352" s="71" t="s">
        <v>2493</v>
      </c>
      <c r="G352" s="73">
        <v>1967.0</v>
      </c>
      <c r="H352" s="75" t="s">
        <v>110</v>
      </c>
      <c r="I352" s="73">
        <v>2010.0</v>
      </c>
      <c r="J352" s="87">
        <f t="shared" si="52"/>
        <v>0.4110023124</v>
      </c>
      <c r="K352" s="89">
        <f t="shared" si="53"/>
        <v>0.5885295041</v>
      </c>
      <c r="L352" s="42" t="str">
        <f t="shared" si="31"/>
        <v>R+</v>
      </c>
      <c r="M352" s="91">
        <f t="shared" si="32"/>
        <v>8.546463172</v>
      </c>
      <c r="N352" s="87">
        <f t="shared" si="6"/>
        <v>0.4418174997</v>
      </c>
      <c r="O352" s="89">
        <f t="shared" si="7"/>
        <v>0.5581825003</v>
      </c>
      <c r="P352" s="44" t="str">
        <f t="shared" si="33"/>
        <v>R+</v>
      </c>
      <c r="Q352" s="91">
        <f t="shared" si="34"/>
        <v>7.782769347</v>
      </c>
      <c r="R352" s="87">
        <f t="shared" si="8"/>
        <v>0.4437818729</v>
      </c>
      <c r="S352" s="89">
        <f t="shared" si="9"/>
        <v>0.5562181271</v>
      </c>
      <c r="T352" s="44" t="str">
        <f t="shared" si="35"/>
        <v>R+</v>
      </c>
      <c r="U352" s="91">
        <f t="shared" si="36"/>
        <v>9.310156998</v>
      </c>
      <c r="V352" s="87">
        <f t="shared" si="54"/>
        <v>0.411194827</v>
      </c>
      <c r="W352" s="124">
        <f t="shared" si="55"/>
        <v>0.588805173</v>
      </c>
      <c r="X352" s="87">
        <f t="shared" si="12"/>
        <v>0.4444120432</v>
      </c>
      <c r="Y352" s="124">
        <f t="shared" si="13"/>
        <v>0.5555879568</v>
      </c>
      <c r="Z352" s="87">
        <f t="shared" si="14"/>
        <v>0.6824072847</v>
      </c>
      <c r="AA352" s="89">
        <f t="shared" si="15"/>
        <v>0.2642601046</v>
      </c>
      <c r="AB352" s="89">
        <f t="shared" si="16"/>
        <v>0.03102955406</v>
      </c>
      <c r="AC352" s="89">
        <f t="shared" si="17"/>
        <v>0.009710160638</v>
      </c>
      <c r="AD352" s="89">
        <f t="shared" si="18"/>
        <v>0.004203654409</v>
      </c>
      <c r="AE352" s="89">
        <f t="shared" si="19"/>
        <v>0.008389241535</v>
      </c>
      <c r="AF352" s="87"/>
      <c r="AG352" s="124"/>
      <c r="AH352" s="21">
        <v>349.0</v>
      </c>
      <c r="AI352" s="128">
        <f t="shared" si="20"/>
        <v>175145</v>
      </c>
      <c r="AJ352" s="182">
        <v>71985.0</v>
      </c>
      <c r="AK352" s="182">
        <v>103078.0</v>
      </c>
      <c r="AL352" s="183">
        <v>82.0</v>
      </c>
      <c r="AM352" s="42">
        <v>123443.0</v>
      </c>
      <c r="AN352" s="71">
        <v>154324.0</v>
      </c>
      <c r="AO352" s="42"/>
      <c r="AP352" s="71"/>
      <c r="AQ352" s="109">
        <f t="shared" si="21"/>
        <v>-8.546463172</v>
      </c>
      <c r="AR352" s="198">
        <v>286200.0</v>
      </c>
      <c r="AS352" s="182">
        <v>124832.0</v>
      </c>
      <c r="AT352" s="182">
        <v>157710.0</v>
      </c>
      <c r="AU352" s="132">
        <f t="shared" si="37"/>
        <v>-7.782769347</v>
      </c>
      <c r="AV352" s="128">
        <v>120264.0</v>
      </c>
      <c r="AW352" s="130">
        <v>150734.0</v>
      </c>
      <c r="AX352" s="132">
        <f t="shared" si="38"/>
        <v>-9.310156998</v>
      </c>
      <c r="AY352" s="42">
        <v>660216.0</v>
      </c>
      <c r="AZ352" s="44">
        <v>435695.0</v>
      </c>
      <c r="BA352" s="44">
        <v>180407.0</v>
      </c>
      <c r="BB352" s="44">
        <v>24958.0</v>
      </c>
      <c r="BC352" s="44">
        <v>6535.0</v>
      </c>
      <c r="BD352" s="44">
        <v>3008.0</v>
      </c>
      <c r="BE352" s="71">
        <v>9613.0</v>
      </c>
      <c r="BF352" s="42">
        <v>498138.0</v>
      </c>
      <c r="BG352" s="44">
        <v>339933.0</v>
      </c>
      <c r="BH352" s="44">
        <v>131638.0</v>
      </c>
      <c r="BI352" s="44">
        <v>15457.0</v>
      </c>
      <c r="BJ352" s="44">
        <v>4837.0</v>
      </c>
      <c r="BK352" s="44">
        <v>2094.0</v>
      </c>
      <c r="BL352" s="71">
        <v>4179.0</v>
      </c>
      <c r="BM352" s="186"/>
      <c r="BN352" s="186"/>
      <c r="BO352" s="44"/>
      <c r="BP352" s="58"/>
      <c r="BQ352" s="58"/>
      <c r="BR352" s="58"/>
      <c r="BS352" s="58"/>
      <c r="BT352" s="58"/>
      <c r="BU352" s="58"/>
      <c r="BV352" s="58"/>
      <c r="BW352" s="58"/>
      <c r="BX352" s="58"/>
      <c r="BY352" s="58"/>
      <c r="BZ352" s="58"/>
      <c r="CA352" s="58"/>
      <c r="CB352" s="58"/>
      <c r="CC352" s="58"/>
      <c r="CD352" s="56"/>
      <c r="CE352" s="56"/>
      <c r="CF352" s="58"/>
      <c r="CG352" s="56"/>
      <c r="CH352" s="58"/>
      <c r="CI352" s="58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</row>
    <row r="353" ht="15.0" customHeight="1">
      <c r="A353" s="139" t="s">
        <v>2494</v>
      </c>
      <c r="B353" s="140" t="s">
        <v>2495</v>
      </c>
      <c r="C353" s="65" t="s">
        <v>671</v>
      </c>
      <c r="D353" s="67" t="s">
        <v>2496</v>
      </c>
      <c r="E353" s="69" t="s">
        <v>2497</v>
      </c>
      <c r="F353" s="71" t="s">
        <v>2498</v>
      </c>
      <c r="G353" s="73">
        <v>1940.0</v>
      </c>
      <c r="H353" s="75" t="s">
        <v>1209</v>
      </c>
      <c r="I353" s="73">
        <v>1992.0</v>
      </c>
      <c r="J353" s="87">
        <f t="shared" si="52"/>
        <v>0.7250507403</v>
      </c>
      <c r="K353" s="89">
        <f t="shared" si="53"/>
        <v>0.255494949</v>
      </c>
      <c r="L353" s="42" t="str">
        <f t="shared" si="31"/>
        <v>D+</v>
      </c>
      <c r="M353" s="180">
        <f t="shared" si="32"/>
        <v>18.37327576</v>
      </c>
      <c r="N353" s="87">
        <f t="shared" si="6"/>
        <v>0.7162610579</v>
      </c>
      <c r="O353" s="89">
        <f t="shared" si="7"/>
        <v>0.2837389421</v>
      </c>
      <c r="P353" s="44" t="str">
        <f t="shared" si="33"/>
        <v>D+</v>
      </c>
      <c r="Q353" s="180">
        <f t="shared" si="34"/>
        <v>19.66158647</v>
      </c>
      <c r="R353" s="87">
        <f t="shared" si="8"/>
        <v>0.7077330934</v>
      </c>
      <c r="S353" s="89">
        <f t="shared" si="9"/>
        <v>0.2922669066</v>
      </c>
      <c r="T353" s="44" t="str">
        <f t="shared" si="35"/>
        <v>D+</v>
      </c>
      <c r="U353" s="180">
        <f t="shared" si="36"/>
        <v>17.08496505</v>
      </c>
      <c r="V353" s="87">
        <f t="shared" si="54"/>
        <v>0.7394359571</v>
      </c>
      <c r="W353" s="124">
        <f t="shared" si="55"/>
        <v>0.2605640429</v>
      </c>
      <c r="X353" s="78">
        <f t="shared" si="12"/>
        <v>1</v>
      </c>
      <c r="Y353" s="80">
        <f t="shared" si="13"/>
        <v>0</v>
      </c>
      <c r="Z353" s="87">
        <f t="shared" si="14"/>
        <v>0.3912659346</v>
      </c>
      <c r="AA353" s="89">
        <f t="shared" si="15"/>
        <v>0.5436246954</v>
      </c>
      <c r="AB353" s="89">
        <f t="shared" si="16"/>
        <v>0.04144312081</v>
      </c>
      <c r="AC353" s="89">
        <f t="shared" si="17"/>
        <v>0.01084476548</v>
      </c>
      <c r="AD353" s="89">
        <f t="shared" si="18"/>
        <v>0.003567024923</v>
      </c>
      <c r="AE353" s="89">
        <f t="shared" si="19"/>
        <v>0.009254458781</v>
      </c>
      <c r="AF353" s="78"/>
      <c r="AG353" s="80"/>
      <c r="AH353" s="21">
        <v>350.0</v>
      </c>
      <c r="AI353" s="128">
        <f t="shared" si="20"/>
        <v>173432</v>
      </c>
      <c r="AJ353" s="182">
        <v>125747.0</v>
      </c>
      <c r="AK353" s="182">
        <v>44311.0</v>
      </c>
      <c r="AL353" s="183">
        <v>3374.0</v>
      </c>
      <c r="AM353" s="42">
        <v>218717.0</v>
      </c>
      <c r="AN353" s="71">
        <v>0.0</v>
      </c>
      <c r="AO353" s="42"/>
      <c r="AP353" s="71"/>
      <c r="AQ353" s="109">
        <f t="shared" si="21"/>
        <v>18.37327576</v>
      </c>
      <c r="AR353" s="198">
        <v>275266.0</v>
      </c>
      <c r="AS353" s="182">
        <v>195131.0</v>
      </c>
      <c r="AT353" s="182">
        <v>77299.0</v>
      </c>
      <c r="AU353" s="132">
        <f t="shared" si="37"/>
        <v>19.66158647</v>
      </c>
      <c r="AV353" s="128">
        <v>191945.0</v>
      </c>
      <c r="AW353" s="130">
        <v>79266.0</v>
      </c>
      <c r="AX353" s="132">
        <f t="shared" si="38"/>
        <v>17.08496505</v>
      </c>
      <c r="AY353" s="42">
        <v>665721.0</v>
      </c>
      <c r="AZ353" s="44">
        <v>239031.0</v>
      </c>
      <c r="BA353" s="44">
        <v>377877.0</v>
      </c>
      <c r="BB353" s="44">
        <v>31149.0</v>
      </c>
      <c r="BC353" s="44">
        <v>6676.0</v>
      </c>
      <c r="BD353" s="44">
        <v>2354.0</v>
      </c>
      <c r="BE353" s="71">
        <v>8634.0</v>
      </c>
      <c r="BF353" s="42">
        <v>514995.0</v>
      </c>
      <c r="BG353" s="44">
        <v>201500.0</v>
      </c>
      <c r="BH353" s="44">
        <v>279964.0</v>
      </c>
      <c r="BI353" s="44">
        <v>21343.0</v>
      </c>
      <c r="BJ353" s="44">
        <v>5585.0</v>
      </c>
      <c r="BK353" s="44">
        <v>1837.0</v>
      </c>
      <c r="BL353" s="71">
        <v>4766.0</v>
      </c>
      <c r="BM353" s="186"/>
      <c r="BN353" s="186"/>
      <c r="BO353" s="44"/>
      <c r="BP353" s="58"/>
      <c r="BQ353" s="58"/>
      <c r="BR353" s="58"/>
      <c r="BS353" s="58"/>
      <c r="BT353" s="58"/>
      <c r="BU353" s="58"/>
      <c r="BV353" s="58"/>
      <c r="BW353" s="58"/>
      <c r="BX353" s="58"/>
      <c r="BY353" s="58"/>
      <c r="BZ353" s="58"/>
      <c r="CA353" s="58"/>
      <c r="CB353" s="58"/>
      <c r="CC353" s="58"/>
      <c r="CD353" s="56"/>
      <c r="CE353" s="56"/>
      <c r="CF353" s="58"/>
      <c r="CG353" s="56"/>
      <c r="CH353" s="58"/>
      <c r="CI353" s="58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</row>
    <row r="354" ht="15.0" customHeight="1">
      <c r="A354" s="176" t="s">
        <v>2499</v>
      </c>
      <c r="B354" s="178" t="s">
        <v>2500</v>
      </c>
      <c r="C354" s="72" t="s">
        <v>159</v>
      </c>
      <c r="D354" s="74" t="s">
        <v>2034</v>
      </c>
      <c r="E354" s="69" t="s">
        <v>2501</v>
      </c>
      <c r="F354" s="71" t="s">
        <v>2502</v>
      </c>
      <c r="G354" s="73">
        <v>1957.0</v>
      </c>
      <c r="H354" s="75" t="s">
        <v>181</v>
      </c>
      <c r="I354" s="73">
        <v>2012.0</v>
      </c>
      <c r="J354" s="87">
        <f t="shared" si="52"/>
        <v>0.399804109</v>
      </c>
      <c r="K354" s="89">
        <f t="shared" si="53"/>
        <v>0.5995254308</v>
      </c>
      <c r="L354" s="42" t="str">
        <f t="shared" si="31"/>
        <v>R+</v>
      </c>
      <c r="M354" s="91">
        <f t="shared" si="32"/>
        <v>7.479903747</v>
      </c>
      <c r="N354" s="87">
        <f t="shared" si="6"/>
        <v>0.448905268</v>
      </c>
      <c r="O354" s="89">
        <f t="shared" si="7"/>
        <v>0.551094732</v>
      </c>
      <c r="P354" s="44" t="str">
        <f t="shared" si="33"/>
        <v>R+</v>
      </c>
      <c r="Q354" s="91">
        <f t="shared" si="34"/>
        <v>7.073992514</v>
      </c>
      <c r="R354" s="87">
        <f t="shared" si="8"/>
        <v>0.4580252931</v>
      </c>
      <c r="S354" s="89">
        <f t="shared" si="9"/>
        <v>0.5419747069</v>
      </c>
      <c r="T354" s="44" t="str">
        <f t="shared" si="35"/>
        <v>R+</v>
      </c>
      <c r="U354" s="91">
        <f t="shared" si="36"/>
        <v>7.885814981</v>
      </c>
      <c r="V354" s="87">
        <f t="shared" si="54"/>
        <v>0.4000723416</v>
      </c>
      <c r="W354" s="124">
        <f t="shared" si="55"/>
        <v>0.5999276584</v>
      </c>
      <c r="X354" s="87">
        <f t="shared" si="12"/>
        <v>0.4443125424</v>
      </c>
      <c r="Y354" s="124">
        <f t="shared" si="13"/>
        <v>0.5556874576</v>
      </c>
      <c r="Z354" s="87">
        <f t="shared" si="14"/>
        <v>0.6680750176</v>
      </c>
      <c r="AA354" s="89">
        <f t="shared" si="15"/>
        <v>0.2749306386</v>
      </c>
      <c r="AB354" s="89">
        <f t="shared" si="16"/>
        <v>0.03427225562</v>
      </c>
      <c r="AC354" s="89">
        <f t="shared" si="17"/>
        <v>0.008274630381</v>
      </c>
      <c r="AD354" s="89">
        <f t="shared" si="18"/>
        <v>0.006151380502</v>
      </c>
      <c r="AE354" s="89">
        <f t="shared" si="19"/>
        <v>0.008296077349</v>
      </c>
      <c r="AF354" s="87"/>
      <c r="AG354" s="124"/>
      <c r="AH354" s="21">
        <v>351.0</v>
      </c>
      <c r="AI354" s="128">
        <f t="shared" si="20"/>
        <v>171524</v>
      </c>
      <c r="AJ354" s="182">
        <v>68576.0</v>
      </c>
      <c r="AK354" s="182">
        <v>102833.0</v>
      </c>
      <c r="AL354" s="197">
        <v>115.0</v>
      </c>
      <c r="AM354" s="42">
        <v>122389.0</v>
      </c>
      <c r="AN354" s="71">
        <v>153068.0</v>
      </c>
      <c r="AO354" s="42"/>
      <c r="AP354" s="71"/>
      <c r="AQ354" s="109">
        <f t="shared" si="21"/>
        <v>-7.479903747</v>
      </c>
      <c r="AR354" s="198">
        <v>279085.0</v>
      </c>
      <c r="AS354" s="182">
        <v>124002.0</v>
      </c>
      <c r="AT354" s="182">
        <v>152230.0</v>
      </c>
      <c r="AU354" s="132">
        <f t="shared" si="37"/>
        <v>-7.073992514</v>
      </c>
      <c r="AV354" s="128">
        <v>123103.0</v>
      </c>
      <c r="AW354" s="130">
        <v>145666.0</v>
      </c>
      <c r="AX354" s="132">
        <f t="shared" si="38"/>
        <v>-7.885814981</v>
      </c>
      <c r="AY354" s="42">
        <v>661136.0</v>
      </c>
      <c r="AZ354" s="44">
        <v>420595.0</v>
      </c>
      <c r="BA354" s="44">
        <v>195107.0</v>
      </c>
      <c r="BB354" s="44">
        <v>26458.0</v>
      </c>
      <c r="BC354" s="44">
        <v>5632.0</v>
      </c>
      <c r="BD354" s="44">
        <v>4149.0</v>
      </c>
      <c r="BE354" s="71">
        <v>9195.0</v>
      </c>
      <c r="BF354" s="42">
        <v>512893.0</v>
      </c>
      <c r="BG354" s="44">
        <v>342651.0</v>
      </c>
      <c r="BH354" s="44">
        <v>141010.0</v>
      </c>
      <c r="BI354" s="44">
        <v>17578.0</v>
      </c>
      <c r="BJ354" s="44">
        <v>4244.0</v>
      </c>
      <c r="BK354" s="44">
        <v>3155.0</v>
      </c>
      <c r="BL354" s="71">
        <v>4255.0</v>
      </c>
      <c r="BM354" s="186"/>
      <c r="BN354" s="186"/>
      <c r="BO354" s="44"/>
      <c r="BP354" s="58"/>
      <c r="BQ354" s="58"/>
      <c r="BR354" s="58"/>
      <c r="BS354" s="58"/>
      <c r="BT354" s="58"/>
      <c r="BU354" s="58"/>
      <c r="BV354" s="58"/>
      <c r="BW354" s="58"/>
      <c r="BX354" s="58"/>
      <c r="BY354" s="58"/>
      <c r="BZ354" s="58"/>
      <c r="CA354" s="58"/>
      <c r="CB354" s="58"/>
      <c r="CC354" s="58"/>
      <c r="CD354" s="56"/>
      <c r="CE354" s="56"/>
      <c r="CF354" s="58"/>
      <c r="CG354" s="56"/>
      <c r="CH354" s="58"/>
      <c r="CI354" s="58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</row>
    <row r="355" ht="15.0" customHeight="1">
      <c r="A355" s="139" t="s">
        <v>2503</v>
      </c>
      <c r="B355" s="140" t="s">
        <v>2504</v>
      </c>
      <c r="C355" s="72" t="s">
        <v>2505</v>
      </c>
      <c r="D355" s="74" t="s">
        <v>2506</v>
      </c>
      <c r="E355" s="69" t="s">
        <v>2507</v>
      </c>
      <c r="F355" s="71" t="s">
        <v>2508</v>
      </c>
      <c r="G355" s="73">
        <v>1971.0</v>
      </c>
      <c r="H355" s="75" t="s">
        <v>734</v>
      </c>
      <c r="I355" s="73">
        <v>2010.0</v>
      </c>
      <c r="J355" s="87">
        <f t="shared" si="52"/>
        <v>0.3347037301</v>
      </c>
      <c r="K355" s="89">
        <f t="shared" si="53"/>
        <v>0.6652962699</v>
      </c>
      <c r="L355" s="42" t="str">
        <f t="shared" si="31"/>
        <v>R+</v>
      </c>
      <c r="M355" s="91">
        <f t="shared" si="32"/>
        <v>9.58353499</v>
      </c>
      <c r="N355" s="87">
        <f t="shared" si="6"/>
        <v>0.4078150086</v>
      </c>
      <c r="O355" s="89">
        <f t="shared" si="7"/>
        <v>0.5921849914</v>
      </c>
      <c r="P355" s="44" t="str">
        <f t="shared" si="33"/>
        <v>R+</v>
      </c>
      <c r="Q355" s="91">
        <f t="shared" si="34"/>
        <v>11.18301846</v>
      </c>
      <c r="R355" s="87">
        <f t="shared" si="8"/>
        <v>0.4570429277</v>
      </c>
      <c r="S355" s="89">
        <f t="shared" si="9"/>
        <v>0.5429570723</v>
      </c>
      <c r="T355" s="44" t="str">
        <f t="shared" si="35"/>
        <v>R+</v>
      </c>
      <c r="U355" s="91">
        <f t="shared" si="36"/>
        <v>7.984051525</v>
      </c>
      <c r="V355" s="87">
        <f t="shared" si="54"/>
        <v>0.3347037301</v>
      </c>
      <c r="W355" s="124">
        <f t="shared" si="55"/>
        <v>0.6652962699</v>
      </c>
      <c r="X355" s="87">
        <f t="shared" si="12"/>
        <v>0.4255026575</v>
      </c>
      <c r="Y355" s="124">
        <f t="shared" si="13"/>
        <v>0.5744973425</v>
      </c>
      <c r="Z355" s="87">
        <f t="shared" si="14"/>
        <v>0.8784493517</v>
      </c>
      <c r="AA355" s="89">
        <f t="shared" si="15"/>
        <v>0.01043045031</v>
      </c>
      <c r="AB355" s="89">
        <f t="shared" si="16"/>
        <v>0.02112750927</v>
      </c>
      <c r="AC355" s="89">
        <f t="shared" si="17"/>
        <v>0.009419627304</v>
      </c>
      <c r="AD355" s="89">
        <f t="shared" si="18"/>
        <v>0.06922501934</v>
      </c>
      <c r="AE355" s="89">
        <f t="shared" si="19"/>
        <v>0.01134804206</v>
      </c>
      <c r="AF355" s="87"/>
      <c r="AG355" s="124"/>
      <c r="AH355" s="21">
        <v>352.0</v>
      </c>
      <c r="AI355" s="128">
        <f t="shared" si="20"/>
        <v>276319</v>
      </c>
      <c r="AJ355" s="182">
        <v>92485.0</v>
      </c>
      <c r="AK355" s="182">
        <v>183834.0</v>
      </c>
      <c r="AL355" s="197">
        <v>0.0</v>
      </c>
      <c r="AM355" s="42">
        <v>153789.0</v>
      </c>
      <c r="AN355" s="71">
        <v>207640.0</v>
      </c>
      <c r="AO355" s="42"/>
      <c r="AP355" s="71"/>
      <c r="AQ355" s="109">
        <f t="shared" si="21"/>
        <v>-9.58353499</v>
      </c>
      <c r="AR355" s="198">
        <v>363809.0</v>
      </c>
      <c r="AS355" s="182">
        <v>145039.0</v>
      </c>
      <c r="AT355" s="182">
        <v>210610.0</v>
      </c>
      <c r="AU355" s="132">
        <f t="shared" si="37"/>
        <v>-11.18301846</v>
      </c>
      <c r="AV355" s="128">
        <v>170924.0</v>
      </c>
      <c r="AW355" s="130">
        <v>203054.0</v>
      </c>
      <c r="AX355" s="132">
        <f t="shared" si="38"/>
        <v>-7.984051525</v>
      </c>
      <c r="AY355" s="42">
        <v>814180.0</v>
      </c>
      <c r="AZ355" s="44">
        <v>689502.0</v>
      </c>
      <c r="BA355" s="44">
        <v>9959.0</v>
      </c>
      <c r="BB355" s="44">
        <v>22119.0</v>
      </c>
      <c r="BC355" s="44">
        <v>7866.0</v>
      </c>
      <c r="BD355" s="44">
        <v>69476.0</v>
      </c>
      <c r="BE355" s="71">
        <v>15258.0</v>
      </c>
      <c r="BF355" s="42">
        <v>611383.0</v>
      </c>
      <c r="BG355" s="44">
        <v>537069.0</v>
      </c>
      <c r="BH355" s="44">
        <v>6377.0</v>
      </c>
      <c r="BI355" s="44">
        <v>12917.0</v>
      </c>
      <c r="BJ355" s="44">
        <v>5759.0</v>
      </c>
      <c r="BK355" s="44">
        <v>42323.0</v>
      </c>
      <c r="BL355" s="71">
        <v>6938.0</v>
      </c>
      <c r="BM355" s="186"/>
      <c r="BN355" s="186"/>
      <c r="BO355" s="44"/>
      <c r="BP355" s="58"/>
      <c r="BQ355" s="58"/>
      <c r="BR355" s="58"/>
      <c r="BS355" s="58"/>
      <c r="BT355" s="58"/>
      <c r="BU355" s="58"/>
      <c r="BV355" s="58"/>
      <c r="BW355" s="58"/>
      <c r="BX355" s="58"/>
      <c r="BY355" s="58"/>
      <c r="BZ355" s="58"/>
      <c r="CA355" s="58"/>
      <c r="CB355" s="58"/>
      <c r="CC355" s="58"/>
      <c r="CD355" s="56"/>
      <c r="CE355" s="56"/>
      <c r="CF355" s="58"/>
      <c r="CG355" s="56"/>
      <c r="CH355" s="58"/>
      <c r="CI355" s="58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</row>
    <row r="356" ht="15.0" customHeight="1">
      <c r="A356" s="176" t="s">
        <v>2509</v>
      </c>
      <c r="B356" s="178" t="s">
        <v>2510</v>
      </c>
      <c r="C356" s="72" t="s">
        <v>2511</v>
      </c>
      <c r="D356" s="74" t="s">
        <v>2512</v>
      </c>
      <c r="E356" s="69" t="s">
        <v>2513</v>
      </c>
      <c r="F356" s="71" t="s">
        <v>2514</v>
      </c>
      <c r="G356" s="73">
        <v>1945.0</v>
      </c>
      <c r="H356" s="75" t="s">
        <v>81</v>
      </c>
      <c r="I356" s="73">
        <v>2008.0</v>
      </c>
      <c r="J356" s="78">
        <f t="shared" si="52"/>
        <v>0</v>
      </c>
      <c r="K356" s="89">
        <f t="shared" si="53"/>
        <v>0.8283716928</v>
      </c>
      <c r="L356" s="42" t="str">
        <f t="shared" si="31"/>
        <v>R+</v>
      </c>
      <c r="M356" s="91">
        <f t="shared" si="32"/>
        <v>25.25552373</v>
      </c>
      <c r="N356" s="87">
        <f t="shared" si="6"/>
        <v>0.2609004392</v>
      </c>
      <c r="O356" s="89">
        <f t="shared" si="7"/>
        <v>0.7390995608</v>
      </c>
      <c r="P356" s="44" t="str">
        <f t="shared" si="33"/>
        <v>R+</v>
      </c>
      <c r="Q356" s="91">
        <f t="shared" si="34"/>
        <v>25.8744754</v>
      </c>
      <c r="R356" s="87">
        <f t="shared" si="8"/>
        <v>0.2905177223</v>
      </c>
      <c r="S356" s="89">
        <f t="shared" si="9"/>
        <v>0.7094822777</v>
      </c>
      <c r="T356" s="44" t="str">
        <f t="shared" si="35"/>
        <v>R+</v>
      </c>
      <c r="U356" s="91">
        <f t="shared" si="36"/>
        <v>24.63657206</v>
      </c>
      <c r="V356" s="78">
        <f t="shared" si="54"/>
        <v>0</v>
      </c>
      <c r="W356" s="80">
        <f t="shared" si="55"/>
        <v>1</v>
      </c>
      <c r="X356" s="87">
        <f t="shared" si="12"/>
        <v>0.2073070483</v>
      </c>
      <c r="Y356" s="124">
        <f t="shared" si="13"/>
        <v>0.7926929517</v>
      </c>
      <c r="Z356" s="87">
        <f t="shared" si="14"/>
        <v>0.9368025936</v>
      </c>
      <c r="AA356" s="89">
        <f t="shared" si="15"/>
        <v>0.02071754771</v>
      </c>
      <c r="AB356" s="89">
        <f t="shared" si="16"/>
        <v>0.02540103112</v>
      </c>
      <c r="AC356" s="89">
        <f t="shared" si="17"/>
        <v>0.006320638203</v>
      </c>
      <c r="AD356" s="89">
        <f t="shared" si="18"/>
        <v>0.002495224965</v>
      </c>
      <c r="AE356" s="89">
        <f t="shared" si="19"/>
        <v>0.008262964399</v>
      </c>
      <c r="AF356" s="87"/>
      <c r="AG356" s="124"/>
      <c r="AH356" s="21">
        <v>353.0</v>
      </c>
      <c r="AI356" s="128">
        <f t="shared" si="20"/>
        <v>139470</v>
      </c>
      <c r="AJ356" s="182">
        <v>0.0</v>
      </c>
      <c r="AK356" s="182">
        <v>115533.0</v>
      </c>
      <c r="AL356" s="183">
        <v>23937.0</v>
      </c>
      <c r="AM356" s="42">
        <v>47663.0</v>
      </c>
      <c r="AN356" s="71">
        <v>182252.0</v>
      </c>
      <c r="AO356" s="42"/>
      <c r="AP356" s="71"/>
      <c r="AQ356" s="109">
        <f t="shared" si="21"/>
        <v>-25.25552373</v>
      </c>
      <c r="AR356" s="198">
        <v>256324.0</v>
      </c>
      <c r="AS356" s="182">
        <v>65767.0</v>
      </c>
      <c r="AT356" s="182">
        <v>186310.0</v>
      </c>
      <c r="AU356" s="132">
        <f t="shared" si="37"/>
        <v>-25.8744754</v>
      </c>
      <c r="AV356" s="128">
        <v>77079.0</v>
      </c>
      <c r="AW356" s="130">
        <v>188237.0</v>
      </c>
      <c r="AX356" s="132">
        <f t="shared" si="38"/>
        <v>-24.63657206</v>
      </c>
      <c r="AY356" s="42">
        <v>706717.0</v>
      </c>
      <c r="AZ356" s="44">
        <v>653702.0</v>
      </c>
      <c r="BA356" s="44">
        <v>15054.0</v>
      </c>
      <c r="BB356" s="44">
        <v>22775.0</v>
      </c>
      <c r="BC356" s="44">
        <v>4654.0</v>
      </c>
      <c r="BD356" s="44">
        <v>1684.0</v>
      </c>
      <c r="BE356" s="71">
        <v>8848.0</v>
      </c>
      <c r="BF356" s="42">
        <v>557064.0</v>
      </c>
      <c r="BG356" s="44">
        <v>521859.0</v>
      </c>
      <c r="BH356" s="44">
        <v>11541.0</v>
      </c>
      <c r="BI356" s="44">
        <v>14150.0</v>
      </c>
      <c r="BJ356" s="44">
        <v>3521.0</v>
      </c>
      <c r="BK356" s="44">
        <v>1390.0</v>
      </c>
      <c r="BL356" s="71">
        <v>4603.0</v>
      </c>
      <c r="BM356" s="186"/>
      <c r="BN356" s="186"/>
      <c r="BO356" s="44"/>
      <c r="BP356" s="58"/>
      <c r="BQ356" s="58"/>
      <c r="BR356" s="58"/>
      <c r="BS356" s="58"/>
      <c r="BT356" s="58"/>
      <c r="BU356" s="58"/>
      <c r="BV356" s="58"/>
      <c r="BW356" s="58"/>
      <c r="BX356" s="58"/>
      <c r="BY356" s="58"/>
      <c r="BZ356" s="58"/>
      <c r="CA356" s="58"/>
      <c r="CB356" s="58"/>
      <c r="CC356" s="58"/>
      <c r="CD356" s="56"/>
      <c r="CE356" s="56"/>
      <c r="CF356" s="58"/>
      <c r="CG356" s="56"/>
      <c r="CH356" s="58"/>
      <c r="CI356" s="58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</row>
    <row r="357" ht="15.0" customHeight="1">
      <c r="A357" s="139" t="s">
        <v>2515</v>
      </c>
      <c r="B357" s="140" t="s">
        <v>2516</v>
      </c>
      <c r="C357" s="72" t="s">
        <v>143</v>
      </c>
      <c r="D357" s="74" t="s">
        <v>1012</v>
      </c>
      <c r="E357" s="69" t="s">
        <v>2517</v>
      </c>
      <c r="F357" s="71" t="s">
        <v>2518</v>
      </c>
      <c r="G357" s="73">
        <v>1947.0</v>
      </c>
      <c r="H357" s="75" t="s">
        <v>100</v>
      </c>
      <c r="I357" s="73" t="s">
        <v>2519</v>
      </c>
      <c r="J357" s="87">
        <f t="shared" si="52"/>
        <v>0.2255578677</v>
      </c>
      <c r="K357" s="89">
        <f t="shared" si="53"/>
        <v>0.7249311848</v>
      </c>
      <c r="L357" s="42" t="str">
        <f t="shared" si="31"/>
        <v>R+</v>
      </c>
      <c r="M357" s="91">
        <f t="shared" si="32"/>
        <v>19.57408983</v>
      </c>
      <c r="N357" s="87">
        <f t="shared" si="6"/>
        <v>0.314553887</v>
      </c>
      <c r="O357" s="89">
        <f t="shared" si="7"/>
        <v>0.685446113</v>
      </c>
      <c r="P357" s="44" t="str">
        <f t="shared" si="33"/>
        <v>R+</v>
      </c>
      <c r="Q357" s="91">
        <f t="shared" si="34"/>
        <v>20.50913062</v>
      </c>
      <c r="R357" s="87">
        <f t="shared" si="8"/>
        <v>0.3504929524</v>
      </c>
      <c r="S357" s="89">
        <f t="shared" si="9"/>
        <v>0.6495070476</v>
      </c>
      <c r="T357" s="44" t="str">
        <f t="shared" si="35"/>
        <v>R+</v>
      </c>
      <c r="U357" s="91">
        <f t="shared" si="36"/>
        <v>18.63904905</v>
      </c>
      <c r="V357" s="87">
        <f t="shared" si="54"/>
        <v>0.2373071706</v>
      </c>
      <c r="W357" s="124">
        <f t="shared" si="55"/>
        <v>0.7626928294</v>
      </c>
      <c r="X357" s="87">
        <f t="shared" si="12"/>
        <v>0.2168597066</v>
      </c>
      <c r="Y357" s="124">
        <f t="shared" si="13"/>
        <v>0.7831402934</v>
      </c>
      <c r="Z357" s="87">
        <f t="shared" si="14"/>
        <v>0.8890776973</v>
      </c>
      <c r="AA357" s="89">
        <f t="shared" si="15"/>
        <v>0.05698758838</v>
      </c>
      <c r="AB357" s="89">
        <f t="shared" si="16"/>
        <v>0.0276759951</v>
      </c>
      <c r="AC357" s="89">
        <f t="shared" si="17"/>
        <v>0.01365242356</v>
      </c>
      <c r="AD357" s="89">
        <f t="shared" si="18"/>
        <v>0.002550732653</v>
      </c>
      <c r="AE357" s="89">
        <f t="shared" si="19"/>
        <v>0.01005556304</v>
      </c>
      <c r="AF357" s="87"/>
      <c r="AG357" s="124"/>
      <c r="AH357" s="21">
        <v>354.0</v>
      </c>
      <c r="AI357" s="128">
        <f t="shared" si="20"/>
        <v>166751</v>
      </c>
      <c r="AJ357" s="182">
        <v>37612.0</v>
      </c>
      <c r="AK357" s="182">
        <v>120883.0</v>
      </c>
      <c r="AL357" s="183">
        <v>8256.0</v>
      </c>
      <c r="AM357" s="42">
        <v>54522.0</v>
      </c>
      <c r="AN357" s="71">
        <v>196894.0</v>
      </c>
      <c r="AO357" s="42"/>
      <c r="AP357" s="71"/>
      <c r="AQ357" s="109">
        <f t="shared" si="21"/>
        <v>-19.57408983</v>
      </c>
      <c r="AR357" s="198">
        <v>276952.0</v>
      </c>
      <c r="AS357" s="182">
        <v>85525.0</v>
      </c>
      <c r="AT357" s="182">
        <v>186368.0</v>
      </c>
      <c r="AU357" s="132">
        <f t="shared" si="37"/>
        <v>-20.50913062</v>
      </c>
      <c r="AV357" s="128">
        <v>101603.0</v>
      </c>
      <c r="AW357" s="130">
        <v>188283.0</v>
      </c>
      <c r="AX357" s="132">
        <f t="shared" si="38"/>
        <v>-18.63904905</v>
      </c>
      <c r="AY357" s="42">
        <v>702769.0</v>
      </c>
      <c r="AZ357" s="44">
        <v>613371.0</v>
      </c>
      <c r="BA357" s="44">
        <v>42845.0</v>
      </c>
      <c r="BB357" s="44">
        <v>23843.0</v>
      </c>
      <c r="BC357" s="44">
        <v>9890.0</v>
      </c>
      <c r="BD357" s="44">
        <v>1771.0</v>
      </c>
      <c r="BE357" s="71">
        <v>11049.0</v>
      </c>
      <c r="BF357" s="42">
        <v>549646.0</v>
      </c>
      <c r="BG357" s="44">
        <v>488678.0</v>
      </c>
      <c r="BH357" s="44">
        <v>31323.0</v>
      </c>
      <c r="BI357" s="44">
        <v>15212.0</v>
      </c>
      <c r="BJ357" s="44">
        <v>7504.0</v>
      </c>
      <c r="BK357" s="44">
        <v>1402.0</v>
      </c>
      <c r="BL357" s="71">
        <v>5527.0</v>
      </c>
      <c r="BM357" s="186"/>
      <c r="BN357" s="186"/>
      <c r="BO357" s="44"/>
      <c r="BP357" s="58"/>
      <c r="BQ357" s="58"/>
      <c r="BR357" s="58"/>
      <c r="BS357" s="58"/>
      <c r="BT357" s="58"/>
      <c r="BU357" s="58"/>
      <c r="BV357" s="58"/>
      <c r="BW357" s="58"/>
      <c r="BX357" s="58"/>
      <c r="BY357" s="58"/>
      <c r="BZ357" s="58"/>
      <c r="CA357" s="58"/>
      <c r="CB357" s="58"/>
      <c r="CC357" s="58"/>
      <c r="CD357" s="56"/>
      <c r="CE357" s="56"/>
      <c r="CF357" s="58"/>
      <c r="CG357" s="56"/>
      <c r="CH357" s="58"/>
      <c r="CI357" s="58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</row>
    <row r="358" ht="15.0" customHeight="1">
      <c r="A358" s="176" t="s">
        <v>2520</v>
      </c>
      <c r="B358" s="178" t="s">
        <v>2521</v>
      </c>
      <c r="C358" s="72" t="s">
        <v>352</v>
      </c>
      <c r="D358" s="74" t="s">
        <v>2522</v>
      </c>
      <c r="E358" s="69" t="s">
        <v>2523</v>
      </c>
      <c r="F358" s="71" t="s">
        <v>2524</v>
      </c>
      <c r="G358" s="73">
        <v>1962.0</v>
      </c>
      <c r="H358" s="75" t="s">
        <v>78</v>
      </c>
      <c r="I358" s="73">
        <v>2010.0</v>
      </c>
      <c r="J358" s="87">
        <f t="shared" si="52"/>
        <v>0.3458298366</v>
      </c>
      <c r="K358" s="89">
        <f t="shared" si="53"/>
        <v>0.6236122411</v>
      </c>
      <c r="L358" s="42" t="str">
        <f t="shared" si="31"/>
        <v>R+</v>
      </c>
      <c r="M358" s="91">
        <f t="shared" si="32"/>
        <v>16.08592709</v>
      </c>
      <c r="N358" s="87">
        <f t="shared" si="6"/>
        <v>0.3565662163</v>
      </c>
      <c r="O358" s="89">
        <f t="shared" si="7"/>
        <v>0.6434337837</v>
      </c>
      <c r="P358" s="44" t="str">
        <f t="shared" si="33"/>
        <v>R+</v>
      </c>
      <c r="Q358" s="91">
        <f t="shared" si="34"/>
        <v>16.30789768</v>
      </c>
      <c r="R358" s="87">
        <f t="shared" si="8"/>
        <v>0.3782438779</v>
      </c>
      <c r="S358" s="89">
        <f t="shared" si="9"/>
        <v>0.6217561221</v>
      </c>
      <c r="T358" s="44" t="str">
        <f t="shared" si="35"/>
        <v>R+</v>
      </c>
      <c r="U358" s="91">
        <f t="shared" si="36"/>
        <v>15.86395651</v>
      </c>
      <c r="V358" s="87">
        <f t="shared" si="54"/>
        <v>0.3567307883</v>
      </c>
      <c r="W358" s="124">
        <f t="shared" si="55"/>
        <v>0.6432692117</v>
      </c>
      <c r="X358" s="87">
        <f t="shared" si="12"/>
        <v>0.3659510533</v>
      </c>
      <c r="Y358" s="124">
        <f t="shared" si="13"/>
        <v>0.6340489467</v>
      </c>
      <c r="Z358" s="87">
        <f t="shared" si="14"/>
        <v>0.8489818552</v>
      </c>
      <c r="AA358" s="89">
        <f t="shared" si="15"/>
        <v>0.101256318</v>
      </c>
      <c r="AB358" s="89">
        <f t="shared" si="16"/>
        <v>0.02594814734</v>
      </c>
      <c r="AC358" s="89">
        <f t="shared" si="17"/>
        <v>0.01100687248</v>
      </c>
      <c r="AD358" s="89">
        <f t="shared" si="18"/>
        <v>0.00284898731</v>
      </c>
      <c r="AE358" s="89">
        <f t="shared" si="19"/>
        <v>0.009957819716</v>
      </c>
      <c r="AF358" s="87"/>
      <c r="AG358" s="124"/>
      <c r="AH358" s="21">
        <v>355.0</v>
      </c>
      <c r="AI358" s="128">
        <f t="shared" si="20"/>
        <v>156097</v>
      </c>
      <c r="AJ358" s="182">
        <v>53983.0</v>
      </c>
      <c r="AK358" s="182">
        <v>97344.0</v>
      </c>
      <c r="AL358" s="183">
        <v>4770.0</v>
      </c>
      <c r="AM358" s="42">
        <v>91094.0</v>
      </c>
      <c r="AN358" s="71">
        <v>157830.0</v>
      </c>
      <c r="AO358" s="42"/>
      <c r="AP358" s="71"/>
      <c r="AQ358" s="109">
        <f t="shared" si="21"/>
        <v>-16.08592709</v>
      </c>
      <c r="AR358" s="198">
        <v>271565.0</v>
      </c>
      <c r="AS358" s="182">
        <v>95226.0</v>
      </c>
      <c r="AT358" s="182">
        <v>171838.0</v>
      </c>
      <c r="AU358" s="132">
        <f t="shared" si="37"/>
        <v>-16.30789768</v>
      </c>
      <c r="AV358" s="128">
        <v>106560.0</v>
      </c>
      <c r="AW358" s="130">
        <v>175163.0</v>
      </c>
      <c r="AX358" s="132">
        <f t="shared" si="38"/>
        <v>-15.86395651</v>
      </c>
      <c r="AY358" s="42">
        <v>705326.0</v>
      </c>
      <c r="AZ358" s="44">
        <v>586894.0</v>
      </c>
      <c r="BA358" s="44">
        <v>75983.0</v>
      </c>
      <c r="BB358" s="44">
        <v>22228.0</v>
      </c>
      <c r="BC358" s="44">
        <v>7957.0</v>
      </c>
      <c r="BD358" s="44">
        <v>1929.0</v>
      </c>
      <c r="BE358" s="71">
        <v>10335.0</v>
      </c>
      <c r="BF358" s="42">
        <v>550020.0</v>
      </c>
      <c r="BG358" s="44">
        <v>466957.0</v>
      </c>
      <c r="BH358" s="44">
        <v>55693.0</v>
      </c>
      <c r="BI358" s="44">
        <v>14272.0</v>
      </c>
      <c r="BJ358" s="44">
        <v>6054.0</v>
      </c>
      <c r="BK358" s="44">
        <v>1567.0</v>
      </c>
      <c r="BL358" s="71">
        <v>5477.0</v>
      </c>
      <c r="BM358" s="186"/>
      <c r="BN358" s="186"/>
      <c r="BO358" s="44"/>
      <c r="BP358" s="58"/>
      <c r="BQ358" s="58"/>
      <c r="BR358" s="58"/>
      <c r="BS358" s="58"/>
      <c r="BT358" s="58"/>
      <c r="BU358" s="58"/>
      <c r="BV358" s="58"/>
      <c r="BW358" s="58"/>
      <c r="BX358" s="58"/>
      <c r="BY358" s="58"/>
      <c r="BZ358" s="58"/>
      <c r="CA358" s="58"/>
      <c r="CB358" s="58"/>
      <c r="CC358" s="58"/>
      <c r="CD358" s="56"/>
      <c r="CE358" s="56"/>
      <c r="CF358" s="58"/>
      <c r="CG358" s="56"/>
      <c r="CH358" s="58"/>
      <c r="CI358" s="58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</row>
    <row r="359" ht="15.0" customHeight="1">
      <c r="A359" s="139" t="s">
        <v>2525</v>
      </c>
      <c r="B359" s="140" t="s">
        <v>2526</v>
      </c>
      <c r="C359" s="72" t="s">
        <v>731</v>
      </c>
      <c r="D359" s="74" t="s">
        <v>2527</v>
      </c>
      <c r="E359" s="69" t="s">
        <v>2528</v>
      </c>
      <c r="F359" s="71" t="s">
        <v>2529</v>
      </c>
      <c r="G359" s="73">
        <v>1964.0</v>
      </c>
      <c r="H359" s="75" t="s">
        <v>181</v>
      </c>
      <c r="I359" s="73">
        <v>2010.0</v>
      </c>
      <c r="J359" s="87">
        <f t="shared" si="52"/>
        <v>0.3531681085</v>
      </c>
      <c r="K359" s="89">
        <f t="shared" si="53"/>
        <v>0.5832496665</v>
      </c>
      <c r="L359" s="42" t="str">
        <f t="shared" si="31"/>
        <v>R+</v>
      </c>
      <c r="M359" s="91">
        <f t="shared" si="32"/>
        <v>17.81033076</v>
      </c>
      <c r="N359" s="87">
        <f t="shared" si="6"/>
        <v>0.336312522</v>
      </c>
      <c r="O359" s="89">
        <f t="shared" si="7"/>
        <v>0.663687478</v>
      </c>
      <c r="P359" s="44" t="str">
        <f t="shared" si="33"/>
        <v>R+</v>
      </c>
      <c r="Q359" s="91">
        <f t="shared" si="34"/>
        <v>18.33326712</v>
      </c>
      <c r="R359" s="87">
        <f t="shared" si="8"/>
        <v>0.3640094988</v>
      </c>
      <c r="S359" s="89">
        <f t="shared" si="9"/>
        <v>0.6359905012</v>
      </c>
      <c r="T359" s="44" t="str">
        <f t="shared" si="35"/>
        <v>R+</v>
      </c>
      <c r="U359" s="91">
        <f t="shared" si="36"/>
        <v>17.28739441</v>
      </c>
      <c r="V359" s="87">
        <f t="shared" si="54"/>
        <v>0.3771480187</v>
      </c>
      <c r="W359" s="124">
        <f t="shared" si="55"/>
        <v>0.6228519813</v>
      </c>
      <c r="X359" s="87">
        <f t="shared" si="12"/>
        <v>0.4424389609</v>
      </c>
      <c r="Y359" s="124">
        <f t="shared" si="13"/>
        <v>0.5575610391</v>
      </c>
      <c r="Z359" s="87">
        <f t="shared" si="14"/>
        <v>0.8515254161</v>
      </c>
      <c r="AA359" s="89">
        <f t="shared" si="15"/>
        <v>0.07711061303</v>
      </c>
      <c r="AB359" s="89">
        <f t="shared" si="16"/>
        <v>0.04374863075</v>
      </c>
      <c r="AC359" s="89">
        <f t="shared" si="17"/>
        <v>0.01461845404</v>
      </c>
      <c r="AD359" s="89">
        <f t="shared" si="18"/>
        <v>0.003089592567</v>
      </c>
      <c r="AE359" s="89">
        <f t="shared" si="19"/>
        <v>0.009907293498</v>
      </c>
      <c r="AF359" s="87"/>
      <c r="AG359" s="124"/>
      <c r="AH359" s="21">
        <v>356.0</v>
      </c>
      <c r="AI359" s="128">
        <f t="shared" si="20"/>
        <v>145418</v>
      </c>
      <c r="AJ359" s="182">
        <v>51357.0</v>
      </c>
      <c r="AK359" s="182">
        <v>84815.0</v>
      </c>
      <c r="AL359" s="183">
        <v>9246.0</v>
      </c>
      <c r="AM359" s="42">
        <v>102022.0</v>
      </c>
      <c r="AN359" s="71">
        <v>128568.0</v>
      </c>
      <c r="AO359" s="42"/>
      <c r="AP359" s="71"/>
      <c r="AQ359" s="109">
        <f t="shared" si="21"/>
        <v>-17.81033076</v>
      </c>
      <c r="AR359" s="198">
        <v>260182.0</v>
      </c>
      <c r="AS359" s="182">
        <v>86133.0</v>
      </c>
      <c r="AT359" s="182">
        <v>169977.0</v>
      </c>
      <c r="AU359" s="132">
        <f t="shared" si="37"/>
        <v>-18.33326712</v>
      </c>
      <c r="AV359" s="128">
        <v>97643.0</v>
      </c>
      <c r="AW359" s="130">
        <v>170600.0</v>
      </c>
      <c r="AX359" s="132">
        <f t="shared" si="38"/>
        <v>-17.28739441</v>
      </c>
      <c r="AY359" s="42">
        <v>706861.0</v>
      </c>
      <c r="AZ359" s="44">
        <v>586940.0</v>
      </c>
      <c r="BA359" s="44">
        <v>56789.0</v>
      </c>
      <c r="BB359" s="44">
        <v>38525.0</v>
      </c>
      <c r="BC359" s="44">
        <v>10760.0</v>
      </c>
      <c r="BD359" s="44">
        <v>2088.0</v>
      </c>
      <c r="BE359" s="71">
        <v>11759.0</v>
      </c>
      <c r="BF359" s="42">
        <v>534051.0</v>
      </c>
      <c r="BG359" s="44">
        <v>454758.0</v>
      </c>
      <c r="BH359" s="44">
        <v>41181.0</v>
      </c>
      <c r="BI359" s="44">
        <v>23364.0</v>
      </c>
      <c r="BJ359" s="44">
        <v>7807.0</v>
      </c>
      <c r="BK359" s="44">
        <v>1650.0</v>
      </c>
      <c r="BL359" s="71">
        <v>5291.0</v>
      </c>
      <c r="BM359" s="186"/>
      <c r="BN359" s="186"/>
      <c r="BO359" s="44"/>
      <c r="BP359" s="58"/>
      <c r="BQ359" s="58"/>
      <c r="BR359" s="58"/>
      <c r="BS359" s="58"/>
      <c r="BT359" s="58"/>
      <c r="BU359" s="58"/>
      <c r="BV359" s="58"/>
      <c r="BW359" s="58"/>
      <c r="BX359" s="58"/>
      <c r="BY359" s="58"/>
      <c r="BZ359" s="58"/>
      <c r="CA359" s="58"/>
      <c r="CB359" s="58"/>
      <c r="CC359" s="58"/>
      <c r="CD359" s="56"/>
      <c r="CE359" s="56"/>
      <c r="CF359" s="58"/>
      <c r="CG359" s="56"/>
      <c r="CH359" s="58"/>
      <c r="CI359" s="58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</row>
    <row r="360" ht="15.0" customHeight="1">
      <c r="A360" s="176" t="s">
        <v>2530</v>
      </c>
      <c r="B360" s="178" t="s">
        <v>2531</v>
      </c>
      <c r="C360" s="65" t="s">
        <v>303</v>
      </c>
      <c r="D360" s="67" t="s">
        <v>2532</v>
      </c>
      <c r="E360" s="69" t="s">
        <v>2533</v>
      </c>
      <c r="F360" s="71" t="s">
        <v>2534</v>
      </c>
      <c r="G360" s="73">
        <v>1954.0</v>
      </c>
      <c r="H360" s="75" t="s">
        <v>181</v>
      </c>
      <c r="I360" s="118" t="s">
        <v>2535</v>
      </c>
      <c r="J360" s="87">
        <f t="shared" si="52"/>
        <v>0.6232207213</v>
      </c>
      <c r="K360" s="89">
        <f t="shared" si="53"/>
        <v>0.3570095154</v>
      </c>
      <c r="L360" s="42" t="str">
        <f t="shared" si="31"/>
        <v>D+</v>
      </c>
      <c r="M360" s="180">
        <f t="shared" si="32"/>
        <v>4.68321654</v>
      </c>
      <c r="N360" s="87">
        <f t="shared" si="6"/>
        <v>0.5681916127</v>
      </c>
      <c r="O360" s="89">
        <f t="shared" si="7"/>
        <v>0.4318083873</v>
      </c>
      <c r="P360" s="44" t="str">
        <f t="shared" si="33"/>
        <v>D+</v>
      </c>
      <c r="Q360" s="180">
        <f t="shared" si="34"/>
        <v>4.85464195</v>
      </c>
      <c r="R360" s="87">
        <f t="shared" si="8"/>
        <v>0.5820013542</v>
      </c>
      <c r="S360" s="89">
        <f t="shared" si="9"/>
        <v>0.4179986458</v>
      </c>
      <c r="T360" s="44" t="str">
        <f t="shared" si="35"/>
        <v>D+</v>
      </c>
      <c r="U360" s="180">
        <f t="shared" si="36"/>
        <v>4.51179113</v>
      </c>
      <c r="V360" s="87">
        <f t="shared" si="54"/>
        <v>0.6357901419</v>
      </c>
      <c r="W360" s="124">
        <f t="shared" si="55"/>
        <v>0.3642098581</v>
      </c>
      <c r="X360" s="87">
        <f t="shared" si="12"/>
        <v>0.6655562493</v>
      </c>
      <c r="Y360" s="124">
        <f t="shared" si="13"/>
        <v>0.3344437507</v>
      </c>
      <c r="Z360" s="87">
        <f t="shared" si="14"/>
        <v>0.6503507242</v>
      </c>
      <c r="AA360" s="89">
        <f t="shared" si="15"/>
        <v>0.2311361197</v>
      </c>
      <c r="AB360" s="89">
        <f t="shared" si="16"/>
        <v>0.07503688226</v>
      </c>
      <c r="AC360" s="89">
        <f t="shared" si="17"/>
        <v>0.02730109632</v>
      </c>
      <c r="AD360" s="89">
        <f t="shared" si="18"/>
        <v>0.002594097742</v>
      </c>
      <c r="AE360" s="89">
        <f t="shared" si="19"/>
        <v>0.01358107972</v>
      </c>
      <c r="AF360" s="87"/>
      <c r="AG360" s="124"/>
      <c r="AH360" s="21">
        <v>357.0</v>
      </c>
      <c r="AI360" s="128">
        <f t="shared" si="20"/>
        <v>154276</v>
      </c>
      <c r="AJ360" s="182">
        <v>96148.0</v>
      </c>
      <c r="AK360" s="182">
        <v>55078.0</v>
      </c>
      <c r="AL360" s="183">
        <v>3050.0</v>
      </c>
      <c r="AM360" s="42">
        <v>171621.0</v>
      </c>
      <c r="AN360" s="71">
        <v>86240.0</v>
      </c>
      <c r="AO360" s="42"/>
      <c r="AP360" s="71"/>
      <c r="AQ360" s="109">
        <f t="shared" si="21"/>
        <v>4.68321654</v>
      </c>
      <c r="AR360" s="198">
        <v>273794.0</v>
      </c>
      <c r="AS360" s="182">
        <v>152939.0</v>
      </c>
      <c r="AT360" s="182">
        <v>116229.0</v>
      </c>
      <c r="AU360" s="132">
        <f t="shared" si="37"/>
        <v>4.85464195</v>
      </c>
      <c r="AV360" s="128">
        <v>170190.0</v>
      </c>
      <c r="AW360" s="130">
        <v>122232.0</v>
      </c>
      <c r="AX360" s="132">
        <f t="shared" si="38"/>
        <v>4.51179113</v>
      </c>
      <c r="AY360" s="42">
        <v>702181.0</v>
      </c>
      <c r="AZ360" s="44">
        <v>429033.0</v>
      </c>
      <c r="BA360" s="44">
        <v>174518.0</v>
      </c>
      <c r="BB360" s="44">
        <v>63349.0</v>
      </c>
      <c r="BC360" s="44">
        <v>19481.0</v>
      </c>
      <c r="BD360" s="44">
        <v>1684.0</v>
      </c>
      <c r="BE360" s="71">
        <v>14116.0</v>
      </c>
      <c r="BF360" s="42">
        <v>547011.0</v>
      </c>
      <c r="BG360" s="44">
        <v>355749.0</v>
      </c>
      <c r="BH360" s="44">
        <v>126434.0</v>
      </c>
      <c r="BI360" s="44">
        <v>41046.0</v>
      </c>
      <c r="BJ360" s="44">
        <v>14934.0</v>
      </c>
      <c r="BK360" s="44">
        <v>1419.0</v>
      </c>
      <c r="BL360" s="71">
        <v>7429.0</v>
      </c>
      <c r="BM360" s="186"/>
      <c r="BN360" s="186"/>
      <c r="BO360" s="44"/>
      <c r="BP360" s="58"/>
      <c r="BQ360" s="58"/>
      <c r="BR360" s="58"/>
      <c r="BS360" s="58"/>
      <c r="BT360" s="58"/>
      <c r="BU360" s="58"/>
      <c r="BV360" s="58"/>
      <c r="BW360" s="58"/>
      <c r="BX360" s="58"/>
      <c r="BY360" s="58"/>
      <c r="BZ360" s="58"/>
      <c r="CA360" s="58"/>
      <c r="CB360" s="58"/>
      <c r="CC360" s="58"/>
      <c r="CD360" s="56"/>
      <c r="CE360" s="56"/>
      <c r="CF360" s="58"/>
      <c r="CG360" s="56"/>
      <c r="CH360" s="58"/>
      <c r="CI360" s="58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</row>
    <row r="361" ht="15.0" customHeight="1">
      <c r="A361" s="139" t="s">
        <v>2536</v>
      </c>
      <c r="B361" s="140" t="s">
        <v>2537</v>
      </c>
      <c r="C361" s="72" t="s">
        <v>2538</v>
      </c>
      <c r="D361" s="74" t="s">
        <v>50</v>
      </c>
      <c r="E361" s="69" t="s">
        <v>2539</v>
      </c>
      <c r="F361" s="71" t="s">
        <v>2540</v>
      </c>
      <c r="G361" s="73">
        <v>1951.0</v>
      </c>
      <c r="H361" s="75" t="s">
        <v>192</v>
      </c>
      <c r="I361" s="73">
        <v>2010.0</v>
      </c>
      <c r="J361" s="87">
        <f t="shared" si="52"/>
        <v>0.2296896303</v>
      </c>
      <c r="K361" s="89">
        <f t="shared" si="53"/>
        <v>0.7108768207</v>
      </c>
      <c r="L361" s="42" t="str">
        <f t="shared" si="31"/>
        <v>R+</v>
      </c>
      <c r="M361" s="91">
        <f t="shared" si="32"/>
        <v>20.85063061</v>
      </c>
      <c r="N361" s="87">
        <f t="shared" si="6"/>
        <v>0.2993064421</v>
      </c>
      <c r="O361" s="89">
        <f t="shared" si="7"/>
        <v>0.7006935579</v>
      </c>
      <c r="P361" s="44" t="str">
        <f t="shared" si="33"/>
        <v>R+</v>
      </c>
      <c r="Q361" s="91">
        <f t="shared" si="34"/>
        <v>22.03387511</v>
      </c>
      <c r="R361" s="87">
        <f t="shared" si="8"/>
        <v>0.3402095819</v>
      </c>
      <c r="S361" s="89">
        <f t="shared" si="9"/>
        <v>0.6597904181</v>
      </c>
      <c r="T361" s="44" t="str">
        <f t="shared" si="35"/>
        <v>R+</v>
      </c>
      <c r="U361" s="91">
        <f t="shared" si="36"/>
        <v>19.6673861</v>
      </c>
      <c r="V361" s="87">
        <f t="shared" si="54"/>
        <v>0.2442035117</v>
      </c>
      <c r="W361" s="124">
        <f t="shared" si="55"/>
        <v>0.7557964883</v>
      </c>
      <c r="X361" s="78">
        <f t="shared" si="12"/>
        <v>0</v>
      </c>
      <c r="Y361" s="80">
        <f t="shared" si="13"/>
        <v>1</v>
      </c>
      <c r="Z361" s="87">
        <f t="shared" si="14"/>
        <v>0.9153260922</v>
      </c>
      <c r="AA361" s="89">
        <f t="shared" si="15"/>
        <v>0.03771581674</v>
      </c>
      <c r="AB361" s="89">
        <f t="shared" si="16"/>
        <v>0.02871441965</v>
      </c>
      <c r="AC361" s="89">
        <f t="shared" si="17"/>
        <v>0.007189259099</v>
      </c>
      <c r="AD361" s="89">
        <f t="shared" si="18"/>
        <v>0.002909055872</v>
      </c>
      <c r="AE361" s="89">
        <f t="shared" si="19"/>
        <v>0.008145356443</v>
      </c>
      <c r="AF361" s="78"/>
      <c r="AG361" s="80"/>
      <c r="AH361" s="21">
        <v>358.0</v>
      </c>
      <c r="AI361" s="128">
        <f t="shared" si="20"/>
        <v>162097</v>
      </c>
      <c r="AJ361" s="182">
        <v>37232.0</v>
      </c>
      <c r="AK361" s="182">
        <v>115231.0</v>
      </c>
      <c r="AL361" s="183">
        <v>9634.0</v>
      </c>
      <c r="AM361" s="42">
        <v>0.0</v>
      </c>
      <c r="AN361" s="71">
        <v>184383.0</v>
      </c>
      <c r="AO361" s="42"/>
      <c r="AP361" s="71"/>
      <c r="AQ361" s="109">
        <f t="shared" si="21"/>
        <v>-20.85063061</v>
      </c>
      <c r="AR361" s="198">
        <v>278928.0</v>
      </c>
      <c r="AS361" s="182">
        <v>82297.0</v>
      </c>
      <c r="AT361" s="182">
        <v>192662.0</v>
      </c>
      <c r="AU361" s="132">
        <f t="shared" si="37"/>
        <v>-22.03387511</v>
      </c>
      <c r="AV361" s="128">
        <v>97072.0</v>
      </c>
      <c r="AW361" s="130">
        <v>188258.0</v>
      </c>
      <c r="AX361" s="132">
        <f t="shared" si="38"/>
        <v>-19.6673861</v>
      </c>
      <c r="AY361" s="42">
        <v>708141.0</v>
      </c>
      <c r="AZ361" s="44">
        <v>638135.0</v>
      </c>
      <c r="BA361" s="44">
        <v>28183.0</v>
      </c>
      <c r="BB361" s="44">
        <v>25490.0</v>
      </c>
      <c r="BC361" s="44">
        <v>5357.0</v>
      </c>
      <c r="BD361" s="44">
        <v>1970.0</v>
      </c>
      <c r="BE361" s="71">
        <v>9006.0</v>
      </c>
      <c r="BF361" s="42">
        <v>539694.0</v>
      </c>
      <c r="BG361" s="44">
        <v>493996.0</v>
      </c>
      <c r="BH361" s="44">
        <v>20355.0</v>
      </c>
      <c r="BI361" s="44">
        <v>15497.0</v>
      </c>
      <c r="BJ361" s="44">
        <v>3880.0</v>
      </c>
      <c r="BK361" s="44">
        <v>1570.0</v>
      </c>
      <c r="BL361" s="71">
        <v>4396.0</v>
      </c>
      <c r="BM361" s="186"/>
      <c r="BN361" s="186"/>
      <c r="BO361" s="44"/>
      <c r="BP361" s="58"/>
      <c r="BQ361" s="58"/>
      <c r="BR361" s="58"/>
      <c r="BS361" s="58"/>
      <c r="BT361" s="58"/>
      <c r="BU361" s="58"/>
      <c r="BV361" s="58"/>
      <c r="BW361" s="58"/>
      <c r="BX361" s="58"/>
      <c r="BY361" s="58"/>
      <c r="BZ361" s="58"/>
      <c r="CA361" s="58"/>
      <c r="CB361" s="58"/>
      <c r="CC361" s="58"/>
      <c r="CD361" s="56"/>
      <c r="CE361" s="56"/>
      <c r="CF361" s="58"/>
      <c r="CG361" s="56"/>
      <c r="CH361" s="58"/>
      <c r="CI361" s="58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</row>
    <row r="362" ht="15.0" customHeight="1">
      <c r="A362" s="176" t="s">
        <v>2541</v>
      </c>
      <c r="B362" s="178" t="s">
        <v>2542</v>
      </c>
      <c r="C362" s="72" t="s">
        <v>2543</v>
      </c>
      <c r="D362" s="74" t="s">
        <v>2544</v>
      </c>
      <c r="E362" s="69" t="s">
        <v>2545</v>
      </c>
      <c r="F362" s="71" t="s">
        <v>2546</v>
      </c>
      <c r="G362" s="73">
        <v>1952.0</v>
      </c>
      <c r="H362" s="75" t="s">
        <v>100</v>
      </c>
      <c r="I362" s="73">
        <v>2002.0</v>
      </c>
      <c r="J362" s="87">
        <f t="shared" si="52"/>
        <v>0.2677525379</v>
      </c>
      <c r="K362" s="89">
        <f t="shared" si="53"/>
        <v>0.6999943004</v>
      </c>
      <c r="L362" s="42" t="str">
        <f t="shared" si="31"/>
        <v>R+</v>
      </c>
      <c r="M362" s="91">
        <f t="shared" si="32"/>
        <v>17.73195249</v>
      </c>
      <c r="N362" s="87">
        <f t="shared" si="6"/>
        <v>0.3337285487</v>
      </c>
      <c r="O362" s="89">
        <f t="shared" si="7"/>
        <v>0.6662714513</v>
      </c>
      <c r="P362" s="44" t="str">
        <f t="shared" si="33"/>
        <v>R+</v>
      </c>
      <c r="Q362" s="91">
        <f t="shared" si="34"/>
        <v>18.59166445</v>
      </c>
      <c r="R362" s="87">
        <f t="shared" si="8"/>
        <v>0.3681610377</v>
      </c>
      <c r="S362" s="89">
        <f t="shared" si="9"/>
        <v>0.6318389623</v>
      </c>
      <c r="T362" s="44" t="str">
        <f t="shared" si="35"/>
        <v>R+</v>
      </c>
      <c r="U362" s="91">
        <f t="shared" si="36"/>
        <v>16.87224052</v>
      </c>
      <c r="V362" s="87">
        <f t="shared" si="54"/>
        <v>0.2766762208</v>
      </c>
      <c r="W362" s="124">
        <f t="shared" si="55"/>
        <v>0.7233237792</v>
      </c>
      <c r="X362" s="87">
        <f t="shared" si="12"/>
        <v>0.252359774</v>
      </c>
      <c r="Y362" s="124">
        <f t="shared" si="13"/>
        <v>0.747640226</v>
      </c>
      <c r="Z362" s="87">
        <f t="shared" si="14"/>
        <v>0.843054367</v>
      </c>
      <c r="AA362" s="89">
        <f t="shared" si="15"/>
        <v>0.09388479498</v>
      </c>
      <c r="AB362" s="89">
        <f t="shared" si="16"/>
        <v>0.03324009565</v>
      </c>
      <c r="AC362" s="89">
        <f t="shared" si="17"/>
        <v>0.01504055935</v>
      </c>
      <c r="AD362" s="89">
        <f t="shared" si="18"/>
        <v>0.003271934309</v>
      </c>
      <c r="AE362" s="89">
        <f t="shared" si="19"/>
        <v>0.01150824876</v>
      </c>
      <c r="AF362" s="87"/>
      <c r="AG362" s="124"/>
      <c r="AH362" s="21">
        <v>359.0</v>
      </c>
      <c r="AI362" s="128">
        <f t="shared" si="20"/>
        <v>157907</v>
      </c>
      <c r="AJ362" s="182">
        <v>42280.0</v>
      </c>
      <c r="AK362" s="182">
        <v>110534.0</v>
      </c>
      <c r="AL362" s="183">
        <v>5093.0</v>
      </c>
      <c r="AM362" s="42">
        <v>61679.0</v>
      </c>
      <c r="AN362" s="71">
        <v>182730.0</v>
      </c>
      <c r="AO362" s="42"/>
      <c r="AP362" s="71"/>
      <c r="AQ362" s="109">
        <f t="shared" si="21"/>
        <v>-17.73195249</v>
      </c>
      <c r="AR362" s="198">
        <v>279796.0</v>
      </c>
      <c r="AS362" s="182">
        <v>92042.0</v>
      </c>
      <c r="AT362" s="182">
        <v>183757.0</v>
      </c>
      <c r="AU362" s="132">
        <f t="shared" si="37"/>
        <v>-18.59166445</v>
      </c>
      <c r="AV362" s="128">
        <v>103884.0</v>
      </c>
      <c r="AW362" s="130">
        <v>178286.0</v>
      </c>
      <c r="AX362" s="132">
        <f t="shared" si="38"/>
        <v>-16.87224052</v>
      </c>
      <c r="AY362" s="42">
        <v>703960.0</v>
      </c>
      <c r="AZ362" s="44">
        <v>581125.0</v>
      </c>
      <c r="BA362" s="44">
        <v>67578.0</v>
      </c>
      <c r="BB362" s="44">
        <v>28766.0</v>
      </c>
      <c r="BC362" s="44">
        <v>10908.0</v>
      </c>
      <c r="BD362" s="44">
        <v>2182.0</v>
      </c>
      <c r="BE362" s="71">
        <v>13401.0</v>
      </c>
      <c r="BF362" s="42">
        <v>522321.0</v>
      </c>
      <c r="BG362" s="44">
        <v>440345.0</v>
      </c>
      <c r="BH362" s="44">
        <v>49038.0</v>
      </c>
      <c r="BI362" s="44">
        <v>17362.0</v>
      </c>
      <c r="BJ362" s="44">
        <v>7856.0</v>
      </c>
      <c r="BK362" s="44">
        <v>1709.0</v>
      </c>
      <c r="BL362" s="71">
        <v>6011.0</v>
      </c>
      <c r="BM362" s="186"/>
      <c r="BN362" s="186"/>
      <c r="BO362" s="44"/>
      <c r="BP362" s="58"/>
      <c r="BQ362" s="58"/>
      <c r="BR362" s="58"/>
      <c r="BS362" s="58"/>
      <c r="BT362" s="58"/>
      <c r="BU362" s="58"/>
      <c r="BV362" s="58"/>
      <c r="BW362" s="58"/>
      <c r="BX362" s="58"/>
      <c r="BY362" s="58"/>
      <c r="BZ362" s="58"/>
      <c r="CA362" s="58"/>
      <c r="CB362" s="58"/>
      <c r="CC362" s="58"/>
      <c r="CD362" s="56"/>
      <c r="CE362" s="56"/>
      <c r="CF362" s="58"/>
      <c r="CG362" s="56"/>
      <c r="CH362" s="58"/>
      <c r="CI362" s="58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</row>
    <row r="363" ht="15.0" customHeight="1">
      <c r="A363" s="139" t="s">
        <v>2547</v>
      </c>
      <c r="B363" s="140" t="s">
        <v>2548</v>
      </c>
      <c r="C363" s="72" t="s">
        <v>1687</v>
      </c>
      <c r="D363" s="74" t="s">
        <v>2549</v>
      </c>
      <c r="E363" s="69" t="s">
        <v>2550</v>
      </c>
      <c r="F363" s="71" t="s">
        <v>2551</v>
      </c>
      <c r="G363" s="73">
        <v>1973.0</v>
      </c>
      <c r="H363" s="75" t="s">
        <v>1063</v>
      </c>
      <c r="I363" s="73">
        <v>2010.0</v>
      </c>
      <c r="J363" s="87">
        <f t="shared" si="52"/>
        <v>0.2458530085</v>
      </c>
      <c r="K363" s="89">
        <f t="shared" si="53"/>
        <v>0.7083345404</v>
      </c>
      <c r="L363" s="42" t="str">
        <f t="shared" si="31"/>
        <v>R+</v>
      </c>
      <c r="M363" s="91">
        <f t="shared" si="32"/>
        <v>18.59810922</v>
      </c>
      <c r="N363" s="87">
        <f t="shared" si="6"/>
        <v>0.3319872258</v>
      </c>
      <c r="O363" s="89">
        <f t="shared" si="7"/>
        <v>0.6680127742</v>
      </c>
      <c r="P363" s="44" t="str">
        <f t="shared" si="33"/>
        <v>R+</v>
      </c>
      <c r="Q363" s="91">
        <f t="shared" si="34"/>
        <v>18.76579674</v>
      </c>
      <c r="R363" s="87">
        <f t="shared" si="8"/>
        <v>0.3525792259</v>
      </c>
      <c r="S363" s="89">
        <f t="shared" si="9"/>
        <v>0.6474207741</v>
      </c>
      <c r="T363" s="44" t="str">
        <f t="shared" si="35"/>
        <v>R+</v>
      </c>
      <c r="U363" s="91">
        <f t="shared" si="36"/>
        <v>18.4304217</v>
      </c>
      <c r="V363" s="87">
        <f t="shared" si="54"/>
        <v>0.2576569027</v>
      </c>
      <c r="W363" s="124">
        <f t="shared" si="55"/>
        <v>0.7423430973</v>
      </c>
      <c r="X363" s="87">
        <f t="shared" si="12"/>
        <v>0.2939577609</v>
      </c>
      <c r="Y363" s="124">
        <f t="shared" si="13"/>
        <v>0.7060422391</v>
      </c>
      <c r="Z363" s="87">
        <f t="shared" si="14"/>
        <v>0.7669119896</v>
      </c>
      <c r="AA363" s="89">
        <f t="shared" si="15"/>
        <v>0.1858363084</v>
      </c>
      <c r="AB363" s="89">
        <f t="shared" si="16"/>
        <v>0.02198713415</v>
      </c>
      <c r="AC363" s="89">
        <f t="shared" si="17"/>
        <v>0.01535534923</v>
      </c>
      <c r="AD363" s="89">
        <f t="shared" si="18"/>
        <v>0.002311275535</v>
      </c>
      <c r="AE363" s="89">
        <f t="shared" si="19"/>
        <v>0.007597943115</v>
      </c>
      <c r="AF363" s="87"/>
      <c r="AG363" s="124"/>
      <c r="AH363" s="21">
        <v>360.0</v>
      </c>
      <c r="AI363" s="128">
        <f t="shared" si="20"/>
        <v>172595</v>
      </c>
      <c r="AJ363" s="182">
        <v>42433.0</v>
      </c>
      <c r="AK363" s="182">
        <v>122255.0</v>
      </c>
      <c r="AL363" s="183">
        <v>7907.0</v>
      </c>
      <c r="AM363" s="42">
        <v>79490.0</v>
      </c>
      <c r="AN363" s="71">
        <v>190923.0</v>
      </c>
      <c r="AO363" s="42"/>
      <c r="AP363" s="71"/>
      <c r="AQ363" s="109">
        <f t="shared" si="21"/>
        <v>-18.59810922</v>
      </c>
      <c r="AR363" s="198">
        <v>305053.0</v>
      </c>
      <c r="AS363" s="182">
        <v>100213.0</v>
      </c>
      <c r="AT363" s="182">
        <v>201645.0</v>
      </c>
      <c r="AU363" s="132">
        <f t="shared" si="37"/>
        <v>-18.76579674</v>
      </c>
      <c r="AV363" s="128">
        <v>110590.0</v>
      </c>
      <c r="AW363" s="130">
        <v>203070.0</v>
      </c>
      <c r="AX363" s="132">
        <f t="shared" si="38"/>
        <v>-18.4304217</v>
      </c>
      <c r="AY363" s="42">
        <v>704834.0</v>
      </c>
      <c r="AZ363" s="44">
        <v>526413.0</v>
      </c>
      <c r="BA363" s="44">
        <v>137108.0</v>
      </c>
      <c r="BB363" s="44">
        <v>18977.0</v>
      </c>
      <c r="BC363" s="44">
        <v>11644.0</v>
      </c>
      <c r="BD363" s="44">
        <v>1579.0</v>
      </c>
      <c r="BE363" s="71">
        <v>9113.0</v>
      </c>
      <c r="BF363" s="42">
        <v>533039.0</v>
      </c>
      <c r="BG363" s="44">
        <v>408794.0</v>
      </c>
      <c r="BH363" s="44">
        <v>99058.0</v>
      </c>
      <c r="BI363" s="44">
        <v>11720.0</v>
      </c>
      <c r="BJ363" s="44">
        <v>8185.0</v>
      </c>
      <c r="BK363" s="44">
        <v>1232.0</v>
      </c>
      <c r="BL363" s="71">
        <v>4050.0</v>
      </c>
      <c r="BM363" s="186"/>
      <c r="BN363" s="186"/>
      <c r="BO363" s="44"/>
      <c r="BP363" s="58"/>
      <c r="BQ363" s="58"/>
      <c r="BR363" s="58"/>
      <c r="BS363" s="58"/>
      <c r="BT363" s="58"/>
      <c r="BU363" s="58"/>
      <c r="BV363" s="58"/>
      <c r="BW363" s="58"/>
      <c r="BX363" s="58"/>
      <c r="BY363" s="58"/>
      <c r="BZ363" s="58"/>
      <c r="CA363" s="58"/>
      <c r="CB363" s="58"/>
      <c r="CC363" s="58"/>
      <c r="CD363" s="56"/>
      <c r="CE363" s="56"/>
      <c r="CF363" s="58"/>
      <c r="CG363" s="56"/>
      <c r="CH363" s="58"/>
      <c r="CI363" s="58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</row>
    <row r="364" ht="15.0" customHeight="1">
      <c r="A364" s="176" t="s">
        <v>2552</v>
      </c>
      <c r="B364" s="178" t="s">
        <v>2553</v>
      </c>
      <c r="C364" s="65" t="s">
        <v>476</v>
      </c>
      <c r="D364" s="67" t="s">
        <v>2554</v>
      </c>
      <c r="E364" s="69" t="s">
        <v>2555</v>
      </c>
      <c r="F364" s="71" t="s">
        <v>2556</v>
      </c>
      <c r="G364" s="73">
        <v>1949.0</v>
      </c>
      <c r="H364" s="75" t="s">
        <v>175</v>
      </c>
      <c r="I364" s="73">
        <v>2006.0</v>
      </c>
      <c r="J364" s="87">
        <f t="shared" si="52"/>
        <v>0.7496868297</v>
      </c>
      <c r="K364" s="89">
        <f t="shared" si="53"/>
        <v>0.2331445731</v>
      </c>
      <c r="L364" s="42" t="str">
        <f t="shared" si="31"/>
        <v>D+</v>
      </c>
      <c r="M364" s="180">
        <f t="shared" si="32"/>
        <v>25.33979983</v>
      </c>
      <c r="N364" s="87">
        <f t="shared" si="6"/>
        <v>0.789289762</v>
      </c>
      <c r="O364" s="89">
        <f t="shared" si="7"/>
        <v>0.210710238</v>
      </c>
      <c r="P364" s="44" t="str">
        <f t="shared" si="33"/>
        <v>D+</v>
      </c>
      <c r="Q364" s="180">
        <f t="shared" si="34"/>
        <v>26.96445688</v>
      </c>
      <c r="R364" s="87">
        <f t="shared" si="8"/>
        <v>0.7740348708</v>
      </c>
      <c r="S364" s="89">
        <f t="shared" si="9"/>
        <v>0.2259651292</v>
      </c>
      <c r="T364" s="44" t="str">
        <f t="shared" si="35"/>
        <v>D+</v>
      </c>
      <c r="U364" s="180">
        <f t="shared" si="36"/>
        <v>23.71514279</v>
      </c>
      <c r="V364" s="87">
        <f t="shared" si="54"/>
        <v>0.7627827393</v>
      </c>
      <c r="W364" s="124">
        <f t="shared" si="55"/>
        <v>0.2372172607</v>
      </c>
      <c r="X364" s="87">
        <f t="shared" si="12"/>
        <v>0.7592640351</v>
      </c>
      <c r="Y364" s="124">
        <f t="shared" si="13"/>
        <v>0.2407359649</v>
      </c>
      <c r="Z364" s="87">
        <f t="shared" si="14"/>
        <v>0.3024428815</v>
      </c>
      <c r="AA364" s="89">
        <f t="shared" si="15"/>
        <v>0.6109717008</v>
      </c>
      <c r="AB364" s="89">
        <f t="shared" si="16"/>
        <v>0.05680530799</v>
      </c>
      <c r="AC364" s="89">
        <f t="shared" si="17"/>
        <v>0.01848980586</v>
      </c>
      <c r="AD364" s="89">
        <f t="shared" si="18"/>
        <v>0.002060867111</v>
      </c>
      <c r="AE364" s="89">
        <f t="shared" si="19"/>
        <v>0.009229436761</v>
      </c>
      <c r="AF364" s="87"/>
      <c r="AG364" s="124"/>
      <c r="AH364" s="21">
        <v>361.0</v>
      </c>
      <c r="AI364" s="128">
        <f t="shared" si="20"/>
        <v>116550</v>
      </c>
      <c r="AJ364" s="182">
        <v>87376.0</v>
      </c>
      <c r="AK364" s="182">
        <v>27173.0</v>
      </c>
      <c r="AL364" s="183">
        <v>2001.0</v>
      </c>
      <c r="AM364" s="42">
        <v>188422.0</v>
      </c>
      <c r="AN364" s="71">
        <v>59742.0</v>
      </c>
      <c r="AO364" s="42"/>
      <c r="AP364" s="71"/>
      <c r="AQ364" s="109">
        <f t="shared" si="21"/>
        <v>25.33979983</v>
      </c>
      <c r="AR364" s="198">
        <v>255982.0</v>
      </c>
      <c r="AS364" s="182">
        <v>200568.0</v>
      </c>
      <c r="AT364" s="182">
        <v>53544.0</v>
      </c>
      <c r="AU364" s="132">
        <f t="shared" si="37"/>
        <v>26.96445688</v>
      </c>
      <c r="AV364" s="128">
        <v>222816.0</v>
      </c>
      <c r="AW364" s="130">
        <v>65047.0</v>
      </c>
      <c r="AX364" s="132">
        <f t="shared" si="38"/>
        <v>23.71514279</v>
      </c>
      <c r="AY364" s="42">
        <v>705316.0</v>
      </c>
      <c r="AZ364" s="44">
        <v>185169.0</v>
      </c>
      <c r="BA364" s="44">
        <v>451333.0</v>
      </c>
      <c r="BB364" s="44">
        <v>46106.0</v>
      </c>
      <c r="BC364" s="44">
        <v>12427.0</v>
      </c>
      <c r="BD364" s="44">
        <v>1415.0</v>
      </c>
      <c r="BE364" s="71">
        <v>8866.0</v>
      </c>
      <c r="BF364" s="42">
        <v>517258.0</v>
      </c>
      <c r="BG364" s="44">
        <v>156441.0</v>
      </c>
      <c r="BH364" s="44">
        <v>316030.0</v>
      </c>
      <c r="BI364" s="44">
        <v>29383.0</v>
      </c>
      <c r="BJ364" s="44">
        <v>9564.0</v>
      </c>
      <c r="BK364" s="44">
        <v>1066.0</v>
      </c>
      <c r="BL364" s="71">
        <v>4774.0</v>
      </c>
      <c r="BM364" s="186"/>
      <c r="BN364" s="186"/>
      <c r="BO364" s="44"/>
      <c r="BP364" s="58"/>
      <c r="BQ364" s="58"/>
      <c r="BR364" s="58"/>
      <c r="BS364" s="58"/>
      <c r="BT364" s="58"/>
      <c r="BU364" s="58"/>
      <c r="BV364" s="58"/>
      <c r="BW364" s="58"/>
      <c r="BX364" s="58"/>
      <c r="BY364" s="58"/>
      <c r="BZ364" s="58"/>
      <c r="CA364" s="58"/>
      <c r="CB364" s="58"/>
      <c r="CC364" s="58"/>
      <c r="CD364" s="56"/>
      <c r="CE364" s="56"/>
      <c r="CF364" s="58"/>
      <c r="CG364" s="56"/>
      <c r="CH364" s="58"/>
      <c r="CI364" s="58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</row>
    <row r="365" ht="15.0" customHeight="1">
      <c r="A365" s="139" t="s">
        <v>2557</v>
      </c>
      <c r="B365" s="140" t="s">
        <v>2558</v>
      </c>
      <c r="C365" s="72" t="s">
        <v>2559</v>
      </c>
      <c r="D365" s="74" t="s">
        <v>2560</v>
      </c>
      <c r="E365" s="69" t="s">
        <v>2561</v>
      </c>
      <c r="F365" s="71" t="s">
        <v>2562</v>
      </c>
      <c r="G365" s="73">
        <v>1953.0</v>
      </c>
      <c r="H365" s="75" t="s">
        <v>129</v>
      </c>
      <c r="I365" s="73">
        <v>2004.0</v>
      </c>
      <c r="J365" s="87">
        <f t="shared" si="52"/>
        <v>0.2253365644</v>
      </c>
      <c r="K365" s="89">
        <f t="shared" si="53"/>
        <v>0.7746634356</v>
      </c>
      <c r="L365" s="42" t="str">
        <f t="shared" si="31"/>
        <v>R+</v>
      </c>
      <c r="M365" s="91">
        <f t="shared" si="32"/>
        <v>23.62123703</v>
      </c>
      <c r="N365" s="87">
        <f t="shared" si="6"/>
        <v>0.277552415</v>
      </c>
      <c r="O365" s="89">
        <f t="shared" si="7"/>
        <v>0.722447585</v>
      </c>
      <c r="P365" s="44" t="str">
        <f t="shared" si="33"/>
        <v>R+</v>
      </c>
      <c r="Q365" s="91">
        <f t="shared" si="34"/>
        <v>24.20927781</v>
      </c>
      <c r="R365" s="87">
        <f t="shared" si="8"/>
        <v>0.3065514804</v>
      </c>
      <c r="S365" s="89">
        <f t="shared" si="9"/>
        <v>0.6934485196</v>
      </c>
      <c r="T365" s="44" t="str">
        <f t="shared" si="35"/>
        <v>R+</v>
      </c>
      <c r="U365" s="91">
        <f t="shared" si="36"/>
        <v>23.03319625</v>
      </c>
      <c r="V365" s="87">
        <f t="shared" si="54"/>
        <v>0.2253365644</v>
      </c>
      <c r="W365" s="124">
        <f t="shared" si="55"/>
        <v>0.7746634356</v>
      </c>
      <c r="X365" s="87">
        <f t="shared" si="12"/>
        <v>0.2737676343</v>
      </c>
      <c r="Y365" s="124">
        <f t="shared" si="13"/>
        <v>0.7262323657</v>
      </c>
      <c r="Z365" s="87">
        <f t="shared" si="14"/>
        <v>0.6828787117</v>
      </c>
      <c r="AA365" s="89">
        <f t="shared" si="15"/>
        <v>0.1721553252</v>
      </c>
      <c r="AB365" s="89">
        <f t="shared" si="16"/>
        <v>0.1234828688</v>
      </c>
      <c r="AC365" s="89">
        <f t="shared" si="17"/>
        <v>0.009059297393</v>
      </c>
      <c r="AD365" s="89">
        <f t="shared" si="18"/>
        <v>0.003792708594</v>
      </c>
      <c r="AE365" s="89">
        <f t="shared" si="19"/>
        <v>0.008631088358</v>
      </c>
      <c r="AF365" s="87"/>
      <c r="AG365" s="124"/>
      <c r="AH365" s="21">
        <v>362.0</v>
      </c>
      <c r="AI365" s="128">
        <f t="shared" si="20"/>
        <v>148560</v>
      </c>
      <c r="AJ365" s="182">
        <v>33476.0</v>
      </c>
      <c r="AK365" s="182">
        <v>115084.0</v>
      </c>
      <c r="AL365" s="197">
        <v>0.0</v>
      </c>
      <c r="AM365" s="42">
        <v>67222.0</v>
      </c>
      <c r="AN365" s="71">
        <v>178322.0</v>
      </c>
      <c r="AO365" s="42"/>
      <c r="AP365" s="71"/>
      <c r="AQ365" s="109">
        <f t="shared" si="21"/>
        <v>-23.62123703</v>
      </c>
      <c r="AR365" s="198">
        <v>254055.0</v>
      </c>
      <c r="AS365" s="182">
        <v>69858.0</v>
      </c>
      <c r="AT365" s="182">
        <v>181835.0</v>
      </c>
      <c r="AU365" s="132">
        <f t="shared" si="37"/>
        <v>-24.20927781</v>
      </c>
      <c r="AV365" s="128">
        <v>78918.0</v>
      </c>
      <c r="AW365" s="130">
        <v>178520.0</v>
      </c>
      <c r="AX365" s="132">
        <f t="shared" si="38"/>
        <v>-23.03319625</v>
      </c>
      <c r="AY365" s="42">
        <v>697653.0</v>
      </c>
      <c r="AZ365" s="44">
        <v>449361.0</v>
      </c>
      <c r="BA365" s="44">
        <v>122388.0</v>
      </c>
      <c r="BB365" s="44">
        <v>108031.0</v>
      </c>
      <c r="BC365" s="44">
        <v>6394.0</v>
      </c>
      <c r="BD365" s="44">
        <v>2514.0</v>
      </c>
      <c r="BE365" s="71">
        <v>8965.0</v>
      </c>
      <c r="BF365" s="42">
        <v>523109.0</v>
      </c>
      <c r="BG365" s="44">
        <v>357220.0</v>
      </c>
      <c r="BH365" s="44">
        <v>90056.0</v>
      </c>
      <c r="BI365" s="44">
        <v>64595.0</v>
      </c>
      <c r="BJ365" s="44">
        <v>4739.0</v>
      </c>
      <c r="BK365" s="44">
        <v>1984.0</v>
      </c>
      <c r="BL365" s="71">
        <v>4515.0</v>
      </c>
      <c r="BM365" s="186"/>
      <c r="BN365" s="186"/>
      <c r="BO365" s="44"/>
      <c r="BP365" s="58"/>
      <c r="BQ365" s="58"/>
      <c r="BR365" s="58"/>
      <c r="BS365" s="58"/>
      <c r="BT365" s="58"/>
      <c r="BU365" s="58"/>
      <c r="BV365" s="58"/>
      <c r="BW365" s="58"/>
      <c r="BX365" s="58"/>
      <c r="BY365" s="58"/>
      <c r="BZ365" s="58"/>
      <c r="CA365" s="58"/>
      <c r="CB365" s="58"/>
      <c r="CC365" s="58"/>
      <c r="CD365" s="56"/>
      <c r="CE365" s="56"/>
      <c r="CF365" s="58"/>
      <c r="CG365" s="56"/>
      <c r="CH365" s="58"/>
      <c r="CI365" s="58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</row>
    <row r="366" ht="15.0" customHeight="1">
      <c r="A366" s="176" t="s">
        <v>2563</v>
      </c>
      <c r="B366" s="178" t="s">
        <v>2564</v>
      </c>
      <c r="C366" s="72" t="s">
        <v>762</v>
      </c>
      <c r="D366" s="74" t="s">
        <v>2565</v>
      </c>
      <c r="E366" s="69" t="s">
        <v>2566</v>
      </c>
      <c r="F366" s="71" t="s">
        <v>2567</v>
      </c>
      <c r="G366" s="73">
        <v>1948.0</v>
      </c>
      <c r="H366" s="75" t="s">
        <v>979</v>
      </c>
      <c r="I366" s="73">
        <v>2004.0</v>
      </c>
      <c r="J366" s="87">
        <f t="shared" si="52"/>
        <v>0.2963619639</v>
      </c>
      <c r="K366" s="89">
        <f t="shared" si="53"/>
        <v>0.679455561</v>
      </c>
      <c r="L366" s="42" t="str">
        <f t="shared" si="31"/>
        <v>R+</v>
      </c>
      <c r="M366" s="91">
        <f t="shared" si="32"/>
        <v>15.93730346</v>
      </c>
      <c r="N366" s="87">
        <f t="shared" si="6"/>
        <v>0.3610038846</v>
      </c>
      <c r="O366" s="89">
        <f t="shared" si="7"/>
        <v>0.6389961154</v>
      </c>
      <c r="P366" s="44" t="str">
        <f t="shared" si="33"/>
        <v>R+</v>
      </c>
      <c r="Q366" s="91">
        <f t="shared" si="34"/>
        <v>15.86413086</v>
      </c>
      <c r="R366" s="87">
        <f t="shared" si="8"/>
        <v>0.3767786823</v>
      </c>
      <c r="S366" s="89">
        <f t="shared" si="9"/>
        <v>0.6232213177</v>
      </c>
      <c r="T366" s="44" t="str">
        <f t="shared" si="35"/>
        <v>R+</v>
      </c>
      <c r="U366" s="91">
        <f t="shared" si="36"/>
        <v>16.01047606</v>
      </c>
      <c r="V366" s="87">
        <f t="shared" si="54"/>
        <v>0.3037063348</v>
      </c>
      <c r="W366" s="124">
        <f t="shared" si="55"/>
        <v>0.6962936652</v>
      </c>
      <c r="X366" s="87">
        <f t="shared" si="12"/>
        <v>0.3352208381</v>
      </c>
      <c r="Y366" s="124">
        <f t="shared" si="13"/>
        <v>0.6647791619</v>
      </c>
      <c r="Z366" s="87">
        <f t="shared" si="14"/>
        <v>0.5431340673</v>
      </c>
      <c r="AA366" s="89">
        <f t="shared" si="15"/>
        <v>0.09153519242</v>
      </c>
      <c r="AB366" s="89">
        <f t="shared" si="16"/>
        <v>0.2775918609</v>
      </c>
      <c r="AC366" s="89">
        <f t="shared" si="17"/>
        <v>0.07314155171</v>
      </c>
      <c r="AD366" s="89">
        <f t="shared" si="18"/>
        <v>0.002519676809</v>
      </c>
      <c r="AE366" s="89">
        <f t="shared" si="19"/>
        <v>0.01207765084</v>
      </c>
      <c r="AF366" s="87"/>
      <c r="AG366" s="124"/>
      <c r="AH366" s="21">
        <v>363.0</v>
      </c>
      <c r="AI366" s="128">
        <f t="shared" si="20"/>
        <v>150026</v>
      </c>
      <c r="AJ366" s="182">
        <v>44462.0</v>
      </c>
      <c r="AK366" s="182">
        <v>101936.0</v>
      </c>
      <c r="AL366" s="183">
        <v>3628.0</v>
      </c>
      <c r="AM366" s="42">
        <v>80512.0</v>
      </c>
      <c r="AN366" s="71">
        <v>159664.0</v>
      </c>
      <c r="AO366" s="42"/>
      <c r="AP366" s="71"/>
      <c r="AQ366" s="109">
        <f t="shared" si="21"/>
        <v>-15.93730346</v>
      </c>
      <c r="AR366" s="198">
        <v>249569.0</v>
      </c>
      <c r="AS366" s="182">
        <v>88751.0</v>
      </c>
      <c r="AT366" s="182">
        <v>157094.0</v>
      </c>
      <c r="AU366" s="132">
        <f t="shared" si="37"/>
        <v>-15.86413086</v>
      </c>
      <c r="AV366" s="128">
        <v>91087.0</v>
      </c>
      <c r="AW366" s="130">
        <v>150665.0</v>
      </c>
      <c r="AX366" s="132">
        <f t="shared" si="38"/>
        <v>-16.01047606</v>
      </c>
      <c r="AY366" s="42">
        <v>723642.0</v>
      </c>
      <c r="AZ366" s="44">
        <v>362572.0</v>
      </c>
      <c r="BA366" s="44">
        <v>69835.0</v>
      </c>
      <c r="BB366" s="44">
        <v>226797.0</v>
      </c>
      <c r="BC366" s="44">
        <v>50935.0</v>
      </c>
      <c r="BD366" s="44">
        <v>1709.0</v>
      </c>
      <c r="BE366" s="71">
        <v>11794.0</v>
      </c>
      <c r="BF366" s="42">
        <v>535783.0</v>
      </c>
      <c r="BG366" s="44">
        <v>291002.0</v>
      </c>
      <c r="BH366" s="44">
        <v>49043.0</v>
      </c>
      <c r="BI366" s="44">
        <v>148729.0</v>
      </c>
      <c r="BJ366" s="44">
        <v>39188.0</v>
      </c>
      <c r="BK366" s="44">
        <v>1350.0</v>
      </c>
      <c r="BL366" s="71">
        <v>6471.0</v>
      </c>
      <c r="BM366" s="186"/>
      <c r="BN366" s="186"/>
      <c r="BO366" s="44"/>
      <c r="BP366" s="58"/>
      <c r="BQ366" s="58"/>
      <c r="BR366" s="58"/>
      <c r="BS366" s="58"/>
      <c r="BT366" s="58"/>
      <c r="BU366" s="58"/>
      <c r="BV366" s="58"/>
      <c r="BW366" s="58"/>
      <c r="BX366" s="58"/>
      <c r="BY366" s="58"/>
      <c r="BZ366" s="58"/>
      <c r="CA366" s="58"/>
      <c r="CB366" s="58"/>
      <c r="CC366" s="58"/>
      <c r="CD366" s="56"/>
      <c r="CE366" s="56"/>
      <c r="CF366" s="58"/>
      <c r="CG366" s="56"/>
      <c r="CH366" s="58"/>
      <c r="CI366" s="58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</row>
    <row r="367" ht="15.0" customHeight="1">
      <c r="A367" s="139" t="s">
        <v>2568</v>
      </c>
      <c r="B367" s="140" t="s">
        <v>2569</v>
      </c>
      <c r="C367" s="72" t="s">
        <v>785</v>
      </c>
      <c r="D367" s="74" t="s">
        <v>851</v>
      </c>
      <c r="E367" s="69" t="s">
        <v>2570</v>
      </c>
      <c r="F367" s="71" t="s">
        <v>2571</v>
      </c>
      <c r="G367" s="73">
        <v>1930.0</v>
      </c>
      <c r="H367" s="75" t="s">
        <v>81</v>
      </c>
      <c r="I367" s="73" t="s">
        <v>2572</v>
      </c>
      <c r="J367" s="78">
        <f t="shared" si="52"/>
        <v>0</v>
      </c>
      <c r="K367" s="89">
        <f t="shared" si="53"/>
        <v>0.8201041365</v>
      </c>
      <c r="L367" s="42" t="str">
        <f t="shared" si="31"/>
        <v>R+</v>
      </c>
      <c r="M367" s="91">
        <f t="shared" si="32"/>
        <v>16.55690362</v>
      </c>
      <c r="N367" s="87">
        <f t="shared" si="6"/>
        <v>0.3472250654</v>
      </c>
      <c r="O367" s="89">
        <f t="shared" si="7"/>
        <v>0.6527749346</v>
      </c>
      <c r="P367" s="44" t="str">
        <f t="shared" si="33"/>
        <v>R+</v>
      </c>
      <c r="Q367" s="91">
        <f t="shared" si="34"/>
        <v>17.24201278</v>
      </c>
      <c r="R367" s="87">
        <f t="shared" si="8"/>
        <v>0.3781654982</v>
      </c>
      <c r="S367" s="89">
        <f t="shared" si="9"/>
        <v>0.6218345018</v>
      </c>
      <c r="T367" s="44" t="str">
        <f t="shared" si="35"/>
        <v>R+</v>
      </c>
      <c r="U367" s="91">
        <f t="shared" si="36"/>
        <v>15.87179447</v>
      </c>
      <c r="V367" s="78">
        <f t="shared" si="54"/>
        <v>0</v>
      </c>
      <c r="W367" s="80">
        <f t="shared" si="55"/>
        <v>1</v>
      </c>
      <c r="X367" s="78">
        <f t="shared" si="12"/>
        <v>0</v>
      </c>
      <c r="Y367" s="80">
        <f t="shared" si="13"/>
        <v>1</v>
      </c>
      <c r="Z367" s="87">
        <f t="shared" si="14"/>
        <v>0.6525820285</v>
      </c>
      <c r="AA367" s="89">
        <f t="shared" si="15"/>
        <v>0.08093746883</v>
      </c>
      <c r="AB367" s="89">
        <f t="shared" si="16"/>
        <v>0.1275895083</v>
      </c>
      <c r="AC367" s="89">
        <f t="shared" si="17"/>
        <v>0.1184900768</v>
      </c>
      <c r="AD367" s="89">
        <f t="shared" si="18"/>
        <v>0.00397526678</v>
      </c>
      <c r="AE367" s="89">
        <f t="shared" si="19"/>
        <v>0.01642565074</v>
      </c>
      <c r="AF367" s="78"/>
      <c r="AG367" s="80"/>
      <c r="AH367" s="21">
        <v>364.0</v>
      </c>
      <c r="AI367" s="128">
        <f t="shared" si="20"/>
        <v>138280</v>
      </c>
      <c r="AJ367" s="182">
        <v>0.0</v>
      </c>
      <c r="AK367" s="182">
        <v>113404.0</v>
      </c>
      <c r="AL367" s="183">
        <v>24876.0</v>
      </c>
      <c r="AM367" s="42">
        <v>0.0</v>
      </c>
      <c r="AN367" s="71">
        <v>187180.0</v>
      </c>
      <c r="AO367" s="42"/>
      <c r="AP367" s="71"/>
      <c r="AQ367" s="109">
        <f t="shared" si="21"/>
        <v>-16.55690362</v>
      </c>
      <c r="AR367" s="198">
        <v>272664.0</v>
      </c>
      <c r="AS367" s="182">
        <v>93290.0</v>
      </c>
      <c r="AT367" s="182">
        <v>175383.0</v>
      </c>
      <c r="AU367" s="132">
        <f t="shared" si="37"/>
        <v>-17.24201278</v>
      </c>
      <c r="AV367" s="128">
        <v>100440.0</v>
      </c>
      <c r="AW367" s="130">
        <v>165158.0</v>
      </c>
      <c r="AX367" s="132">
        <f t="shared" si="38"/>
        <v>-15.87179447</v>
      </c>
      <c r="AY367" s="42">
        <v>701227.0</v>
      </c>
      <c r="AZ367" s="44">
        <v>437406.0</v>
      </c>
      <c r="BA367" s="44">
        <v>58722.0</v>
      </c>
      <c r="BB367" s="44">
        <v>101226.0</v>
      </c>
      <c r="BC367" s="44">
        <v>84802.0</v>
      </c>
      <c r="BD367" s="44">
        <v>2789.0</v>
      </c>
      <c r="BE367" s="71">
        <v>16282.0</v>
      </c>
      <c r="BF367" s="42">
        <v>501350.0</v>
      </c>
      <c r="BG367" s="44">
        <v>327172.0</v>
      </c>
      <c r="BH367" s="44">
        <v>40578.0</v>
      </c>
      <c r="BI367" s="44">
        <v>63967.0</v>
      </c>
      <c r="BJ367" s="44">
        <v>59405.0</v>
      </c>
      <c r="BK367" s="44">
        <v>1993.0</v>
      </c>
      <c r="BL367" s="71">
        <v>8235.0</v>
      </c>
      <c r="BM367" s="186"/>
      <c r="BN367" s="186"/>
      <c r="BO367" s="44"/>
      <c r="BP367" s="58"/>
      <c r="BQ367" s="58"/>
      <c r="BR367" s="58"/>
      <c r="BS367" s="58"/>
      <c r="BT367" s="58"/>
      <c r="BU367" s="58"/>
      <c r="BV367" s="58"/>
      <c r="BW367" s="58"/>
      <c r="BX367" s="58"/>
      <c r="BY367" s="58"/>
      <c r="BZ367" s="58"/>
      <c r="CA367" s="58"/>
      <c r="CB367" s="58"/>
      <c r="CC367" s="58"/>
      <c r="CD367" s="56"/>
      <c r="CE367" s="56"/>
      <c r="CF367" s="58"/>
      <c r="CG367" s="56"/>
      <c r="CH367" s="58"/>
      <c r="CI367" s="58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</row>
    <row r="368" ht="15.0" customHeight="1">
      <c r="A368" s="176" t="s">
        <v>2573</v>
      </c>
      <c r="B368" s="178" t="s">
        <v>2574</v>
      </c>
      <c r="C368" s="72" t="s">
        <v>143</v>
      </c>
      <c r="D368" s="74" t="s">
        <v>2575</v>
      </c>
      <c r="E368" s="69" t="s">
        <v>2576</v>
      </c>
      <c r="F368" s="71" t="s">
        <v>2577</v>
      </c>
      <c r="G368" s="73">
        <v>1965.0</v>
      </c>
      <c r="H368" s="75" t="s">
        <v>110</v>
      </c>
      <c r="I368" s="73">
        <v>2014.0</v>
      </c>
      <c r="J368" s="78">
        <f t="shared" si="52"/>
        <v>0</v>
      </c>
      <c r="K368" s="82">
        <f t="shared" si="53"/>
        <v>1</v>
      </c>
      <c r="L368" s="42" t="str">
        <f t="shared" si="31"/>
        <v>R+</v>
      </c>
      <c r="M368" s="91">
        <f t="shared" si="32"/>
        <v>25.48419341</v>
      </c>
      <c r="N368" s="87">
        <f t="shared" si="6"/>
        <v>0.2511091884</v>
      </c>
      <c r="O368" s="89">
        <f t="shared" si="7"/>
        <v>0.7488908116</v>
      </c>
      <c r="P368" s="44" t="str">
        <f t="shared" si="33"/>
        <v>R+</v>
      </c>
      <c r="Q368" s="91">
        <f t="shared" si="34"/>
        <v>26.85360048</v>
      </c>
      <c r="R368" s="87">
        <f t="shared" si="8"/>
        <v>0.2957355794</v>
      </c>
      <c r="S368" s="89">
        <f t="shared" si="9"/>
        <v>0.7042644206</v>
      </c>
      <c r="T368" s="44" t="str">
        <f t="shared" si="35"/>
        <v>R+</v>
      </c>
      <c r="U368" s="91">
        <f t="shared" si="36"/>
        <v>24.11478635</v>
      </c>
      <c r="V368" s="78">
        <f t="shared" si="54"/>
        <v>0</v>
      </c>
      <c r="W368" s="80">
        <f t="shared" si="55"/>
        <v>1</v>
      </c>
      <c r="X368" s="87">
        <f t="shared" si="12"/>
        <v>0.2479033978</v>
      </c>
      <c r="Y368" s="124">
        <f t="shared" si="13"/>
        <v>0.7520966022</v>
      </c>
      <c r="Z368" s="87">
        <f t="shared" si="14"/>
        <v>0.771073141</v>
      </c>
      <c r="AA368" s="89">
        <f t="shared" si="15"/>
        <v>0.1031864128</v>
      </c>
      <c r="AB368" s="89">
        <f t="shared" si="16"/>
        <v>0.09754790452</v>
      </c>
      <c r="AC368" s="89">
        <f t="shared" si="17"/>
        <v>0.009192269903</v>
      </c>
      <c r="AD368" s="89">
        <f t="shared" si="18"/>
        <v>0.007643437989</v>
      </c>
      <c r="AE368" s="89">
        <f t="shared" si="19"/>
        <v>0.01135683377</v>
      </c>
      <c r="AF368" s="87"/>
      <c r="AG368" s="124"/>
      <c r="AH368" s="21">
        <v>365.0</v>
      </c>
      <c r="AI368" s="128">
        <f t="shared" si="20"/>
        <v>115085</v>
      </c>
      <c r="AJ368" s="182">
        <v>0.0</v>
      </c>
      <c r="AK368" s="182">
        <v>115085.0</v>
      </c>
      <c r="AL368" s="197">
        <v>0.0</v>
      </c>
      <c r="AM368" s="42">
        <v>60214.0</v>
      </c>
      <c r="AN368" s="71">
        <v>182679.0</v>
      </c>
      <c r="AO368" s="42"/>
      <c r="AP368" s="71"/>
      <c r="AQ368" s="109">
        <f t="shared" si="21"/>
        <v>-25.48419341</v>
      </c>
      <c r="AR368" s="198">
        <v>256123.0</v>
      </c>
      <c r="AS368" s="182">
        <v>63559.0</v>
      </c>
      <c r="AT368" s="182">
        <v>189554.0</v>
      </c>
      <c r="AU368" s="132">
        <f t="shared" si="37"/>
        <v>-26.85360048</v>
      </c>
      <c r="AV368" s="128">
        <v>75910.0</v>
      </c>
      <c r="AW368" s="130">
        <v>180772.0</v>
      </c>
      <c r="AX368" s="132">
        <f t="shared" si="38"/>
        <v>-24.11478635</v>
      </c>
      <c r="AY368" s="42">
        <v>704405.0</v>
      </c>
      <c r="AZ368" s="44">
        <v>519963.0</v>
      </c>
      <c r="BA368" s="44">
        <v>74839.0</v>
      </c>
      <c r="BB368" s="44">
        <v>85956.0</v>
      </c>
      <c r="BC368" s="44">
        <v>6406.0</v>
      </c>
      <c r="BD368" s="44">
        <v>5385.0</v>
      </c>
      <c r="BE368" s="71">
        <v>11856.0</v>
      </c>
      <c r="BF368" s="42">
        <v>526203.0</v>
      </c>
      <c r="BG368" s="44">
        <v>405741.0</v>
      </c>
      <c r="BH368" s="44">
        <v>54297.0</v>
      </c>
      <c r="BI368" s="44">
        <v>51330.0</v>
      </c>
      <c r="BJ368" s="44">
        <v>4837.0</v>
      </c>
      <c r="BK368" s="44">
        <v>4022.0</v>
      </c>
      <c r="BL368" s="71">
        <v>5976.0</v>
      </c>
      <c r="BM368" s="186"/>
      <c r="BN368" s="186"/>
      <c r="BO368" s="44"/>
      <c r="BP368" s="58"/>
      <c r="BQ368" s="58"/>
      <c r="BR368" s="58"/>
      <c r="BS368" s="58"/>
      <c r="BT368" s="58"/>
      <c r="BU368" s="58"/>
      <c r="BV368" s="58"/>
      <c r="BW368" s="58"/>
      <c r="BX368" s="58"/>
      <c r="BY368" s="58"/>
      <c r="BZ368" s="58"/>
      <c r="CA368" s="58"/>
      <c r="CB368" s="58"/>
      <c r="CC368" s="58"/>
      <c r="CD368" s="56"/>
      <c r="CE368" s="56"/>
      <c r="CF368" s="58"/>
      <c r="CG368" s="56"/>
      <c r="CH368" s="58"/>
      <c r="CI368" s="58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</row>
    <row r="369" ht="15.0" customHeight="1">
      <c r="A369" s="139" t="s">
        <v>2578</v>
      </c>
      <c r="B369" s="140" t="s">
        <v>2579</v>
      </c>
      <c r="C369" s="72" t="s">
        <v>2580</v>
      </c>
      <c r="D369" s="74" t="s">
        <v>2581</v>
      </c>
      <c r="E369" s="69" t="s">
        <v>2582</v>
      </c>
      <c r="F369" s="71" t="s">
        <v>2583</v>
      </c>
      <c r="G369" s="73">
        <v>1957.0</v>
      </c>
      <c r="H369" s="75" t="s">
        <v>181</v>
      </c>
      <c r="I369" s="73">
        <v>2002.0</v>
      </c>
      <c r="J369" s="78">
        <f t="shared" si="52"/>
        <v>0</v>
      </c>
      <c r="K369" s="89">
        <f t="shared" si="53"/>
        <v>0.8535995857</v>
      </c>
      <c r="L369" s="42" t="str">
        <f t="shared" si="31"/>
        <v>R+</v>
      </c>
      <c r="M369" s="91">
        <f t="shared" si="32"/>
        <v>16.61756895</v>
      </c>
      <c r="N369" s="87">
        <f t="shared" si="6"/>
        <v>0.3474876857</v>
      </c>
      <c r="O369" s="89">
        <f t="shared" si="7"/>
        <v>0.6525123143</v>
      </c>
      <c r="P369" s="44" t="str">
        <f t="shared" si="33"/>
        <v>R+</v>
      </c>
      <c r="Q369" s="91">
        <f t="shared" si="34"/>
        <v>17.21575075</v>
      </c>
      <c r="R369" s="87">
        <f t="shared" si="8"/>
        <v>0.3766895715</v>
      </c>
      <c r="S369" s="89">
        <f t="shared" si="9"/>
        <v>0.6233104285</v>
      </c>
      <c r="T369" s="44" t="str">
        <f t="shared" si="35"/>
        <v>R+</v>
      </c>
      <c r="U369" s="91">
        <f t="shared" si="36"/>
        <v>16.01938714</v>
      </c>
      <c r="V369" s="78">
        <f t="shared" si="54"/>
        <v>0</v>
      </c>
      <c r="W369" s="80">
        <f t="shared" si="55"/>
        <v>1</v>
      </c>
      <c r="X369" s="87">
        <f t="shared" si="12"/>
        <v>0.3403273495</v>
      </c>
      <c r="Y369" s="124">
        <f t="shared" si="13"/>
        <v>0.6596726505</v>
      </c>
      <c r="Z369" s="87">
        <f t="shared" si="14"/>
        <v>0.6250074419</v>
      </c>
      <c r="AA369" s="89">
        <f t="shared" si="15"/>
        <v>0.1332728723</v>
      </c>
      <c r="AB369" s="89">
        <f t="shared" si="16"/>
        <v>0.2087591733</v>
      </c>
      <c r="AC369" s="89">
        <f t="shared" si="17"/>
        <v>0.01844391613</v>
      </c>
      <c r="AD369" s="89">
        <f t="shared" si="18"/>
        <v>0.004465118494</v>
      </c>
      <c r="AE369" s="89">
        <f t="shared" si="19"/>
        <v>0.01005147785</v>
      </c>
      <c r="AF369" s="87"/>
      <c r="AG369" s="124"/>
      <c r="AH369" s="21">
        <v>366.0</v>
      </c>
      <c r="AI369" s="128">
        <f t="shared" si="20"/>
        <v>104262</v>
      </c>
      <c r="AJ369" s="182">
        <v>0.0</v>
      </c>
      <c r="AK369" s="182">
        <v>88998.0</v>
      </c>
      <c r="AL369" s="183">
        <v>15264.0</v>
      </c>
      <c r="AM369" s="42">
        <v>69178.0</v>
      </c>
      <c r="AN369" s="71">
        <v>134091.0</v>
      </c>
      <c r="AO369" s="42"/>
      <c r="AP369" s="71"/>
      <c r="AQ369" s="109">
        <f t="shared" si="21"/>
        <v>-16.61756895</v>
      </c>
      <c r="AR369" s="198">
        <v>212669.0</v>
      </c>
      <c r="AS369" s="182">
        <v>73085.0</v>
      </c>
      <c r="AT369" s="182">
        <v>137239.0</v>
      </c>
      <c r="AU369" s="132">
        <f t="shared" si="37"/>
        <v>-17.21575075</v>
      </c>
      <c r="AV369" s="128">
        <v>83216.0</v>
      </c>
      <c r="AW369" s="130">
        <v>137698.0</v>
      </c>
      <c r="AX369" s="132">
        <f t="shared" si="38"/>
        <v>-16.01938714</v>
      </c>
      <c r="AY369" s="42">
        <v>687716.0</v>
      </c>
      <c r="AZ369" s="44">
        <v>395476.0</v>
      </c>
      <c r="BA369" s="44">
        <v>94652.0</v>
      </c>
      <c r="BB369" s="44">
        <v>172350.0</v>
      </c>
      <c r="BC369" s="44">
        <v>12674.0</v>
      </c>
      <c r="BD369" s="44">
        <v>2883.0</v>
      </c>
      <c r="BE369" s="71">
        <v>9681.0</v>
      </c>
      <c r="BF369" s="42">
        <v>503906.0</v>
      </c>
      <c r="BG369" s="44">
        <v>314945.0</v>
      </c>
      <c r="BH369" s="44">
        <v>67157.0</v>
      </c>
      <c r="BI369" s="44">
        <v>105195.0</v>
      </c>
      <c r="BJ369" s="44">
        <v>9294.0</v>
      </c>
      <c r="BK369" s="44">
        <v>2250.0</v>
      </c>
      <c r="BL369" s="71">
        <v>5065.0</v>
      </c>
      <c r="BM369" s="186"/>
      <c r="BN369" s="186"/>
      <c r="BO369" s="44"/>
      <c r="BP369" s="58"/>
      <c r="BQ369" s="58"/>
      <c r="BR369" s="58"/>
      <c r="BS369" s="58"/>
      <c r="BT369" s="58"/>
      <c r="BU369" s="58"/>
      <c r="BV369" s="58"/>
      <c r="BW369" s="58"/>
      <c r="BX369" s="58"/>
      <c r="BY369" s="58"/>
      <c r="BZ369" s="58"/>
      <c r="CA369" s="58"/>
      <c r="CB369" s="58"/>
      <c r="CC369" s="58"/>
      <c r="CD369" s="56"/>
      <c r="CE369" s="56"/>
      <c r="CF369" s="58"/>
      <c r="CG369" s="56"/>
      <c r="CH369" s="58"/>
      <c r="CI369" s="58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</row>
    <row r="370" ht="15.0" customHeight="1">
      <c r="A370" s="176" t="s">
        <v>2584</v>
      </c>
      <c r="B370" s="178" t="s">
        <v>2585</v>
      </c>
      <c r="C370" s="72" t="s">
        <v>332</v>
      </c>
      <c r="D370" s="74" t="s">
        <v>2586</v>
      </c>
      <c r="E370" s="69" t="s">
        <v>2587</v>
      </c>
      <c r="F370" s="71" t="s">
        <v>2588</v>
      </c>
      <c r="G370" s="73">
        <v>1949.0</v>
      </c>
      <c r="H370" s="75" t="s">
        <v>81</v>
      </c>
      <c r="I370" s="73">
        <v>1984.0</v>
      </c>
      <c r="J370" s="87">
        <f t="shared" si="52"/>
        <v>0.3644268722</v>
      </c>
      <c r="K370" s="89">
        <f t="shared" si="53"/>
        <v>0.6114996424</v>
      </c>
      <c r="L370" s="42" t="str">
        <f t="shared" si="31"/>
        <v>R+</v>
      </c>
      <c r="M370" s="91">
        <f t="shared" si="32"/>
        <v>10.91295615</v>
      </c>
      <c r="N370" s="87">
        <f t="shared" si="6"/>
        <v>0.4130671767</v>
      </c>
      <c r="O370" s="89">
        <f t="shared" si="7"/>
        <v>0.5869328233</v>
      </c>
      <c r="P370" s="44" t="str">
        <f t="shared" si="33"/>
        <v>R+</v>
      </c>
      <c r="Q370" s="91">
        <f t="shared" si="34"/>
        <v>10.65780164</v>
      </c>
      <c r="R370" s="87">
        <f t="shared" si="8"/>
        <v>0.4252023363</v>
      </c>
      <c r="S370" s="89">
        <f t="shared" si="9"/>
        <v>0.5747976637</v>
      </c>
      <c r="T370" s="44" t="str">
        <f t="shared" si="35"/>
        <v>R+</v>
      </c>
      <c r="U370" s="91">
        <f t="shared" si="36"/>
        <v>11.16811066</v>
      </c>
      <c r="V370" s="87">
        <f t="shared" si="54"/>
        <v>0.3734163042</v>
      </c>
      <c r="W370" s="124">
        <f t="shared" si="55"/>
        <v>0.6265836958</v>
      </c>
      <c r="X370" s="87">
        <f t="shared" si="12"/>
        <v>0.4033907649</v>
      </c>
      <c r="Y370" s="124">
        <f t="shared" si="13"/>
        <v>0.5966092351</v>
      </c>
      <c r="Z370" s="87">
        <f t="shared" si="14"/>
        <v>0.585255294</v>
      </c>
      <c r="AA370" s="89">
        <f t="shared" si="15"/>
        <v>0.1698452746</v>
      </c>
      <c r="AB370" s="89">
        <f t="shared" si="16"/>
        <v>0.1785584744</v>
      </c>
      <c r="AC370" s="89">
        <f t="shared" si="17"/>
        <v>0.04925322587</v>
      </c>
      <c r="AD370" s="89">
        <f t="shared" si="18"/>
        <v>0.003919737562</v>
      </c>
      <c r="AE370" s="89">
        <f t="shared" si="19"/>
        <v>0.01316799362</v>
      </c>
      <c r="AF370" s="87"/>
      <c r="AG370" s="124"/>
      <c r="AH370" s="21">
        <v>367.0</v>
      </c>
      <c r="AI370" s="128">
        <f t="shared" si="20"/>
        <v>150996</v>
      </c>
      <c r="AJ370" s="182">
        <v>55027.0</v>
      </c>
      <c r="AK370" s="182">
        <v>92334.0</v>
      </c>
      <c r="AL370" s="183">
        <v>3635.0</v>
      </c>
      <c r="AM370" s="42">
        <v>98053.0</v>
      </c>
      <c r="AN370" s="71">
        <v>145019.0</v>
      </c>
      <c r="AO370" s="42"/>
      <c r="AP370" s="71"/>
      <c r="AQ370" s="109">
        <f t="shared" si="21"/>
        <v>-10.91295615</v>
      </c>
      <c r="AR370" s="198">
        <v>253795.0</v>
      </c>
      <c r="AS370" s="182">
        <v>103444.0</v>
      </c>
      <c r="AT370" s="182">
        <v>146985.0</v>
      </c>
      <c r="AU370" s="132">
        <f t="shared" si="37"/>
        <v>-10.65780164</v>
      </c>
      <c r="AV370" s="128">
        <v>109854.0</v>
      </c>
      <c r="AW370" s="130">
        <v>148503.0</v>
      </c>
      <c r="AX370" s="132">
        <f t="shared" si="38"/>
        <v>-11.16811066</v>
      </c>
      <c r="AY370" s="42">
        <v>694650.0</v>
      </c>
      <c r="AZ370" s="44">
        <v>374470.0</v>
      </c>
      <c r="BA370" s="44">
        <v>125770.0</v>
      </c>
      <c r="BB370" s="44">
        <v>145387.0</v>
      </c>
      <c r="BC370" s="44">
        <v>33268.0</v>
      </c>
      <c r="BD370" s="44">
        <v>2590.0</v>
      </c>
      <c r="BE370" s="71">
        <v>13165.0</v>
      </c>
      <c r="BF370" s="42">
        <v>499013.0</v>
      </c>
      <c r="BG370" s="44">
        <v>292050.0</v>
      </c>
      <c r="BH370" s="44">
        <v>84755.0</v>
      </c>
      <c r="BI370" s="44">
        <v>89103.0</v>
      </c>
      <c r="BJ370" s="44">
        <v>24578.0</v>
      </c>
      <c r="BK370" s="44">
        <v>1956.0</v>
      </c>
      <c r="BL370" s="71">
        <v>6571.0</v>
      </c>
      <c r="BM370" s="186"/>
      <c r="BN370" s="186"/>
      <c r="BO370" s="44"/>
      <c r="BP370" s="58"/>
      <c r="BQ370" s="58"/>
      <c r="BR370" s="58"/>
      <c r="BS370" s="58"/>
      <c r="BT370" s="58"/>
      <c r="BU370" s="58"/>
      <c r="BV370" s="58"/>
      <c r="BW370" s="58"/>
      <c r="BX370" s="58"/>
      <c r="BY370" s="58"/>
      <c r="BZ370" s="58"/>
      <c r="CA370" s="58"/>
      <c r="CB370" s="58"/>
      <c r="CC370" s="58"/>
      <c r="CD370" s="56"/>
      <c r="CE370" s="56"/>
      <c r="CF370" s="58"/>
      <c r="CG370" s="56"/>
      <c r="CH370" s="58"/>
      <c r="CI370" s="58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</row>
    <row r="371" ht="15.0" customHeight="1">
      <c r="A371" s="139" t="s">
        <v>2589</v>
      </c>
      <c r="B371" s="140" t="s">
        <v>2590</v>
      </c>
      <c r="C371" s="72" t="s">
        <v>143</v>
      </c>
      <c r="D371" s="74" t="s">
        <v>2591</v>
      </c>
      <c r="E371" s="69" t="s">
        <v>2592</v>
      </c>
      <c r="F371" s="71" t="s">
        <v>2593</v>
      </c>
      <c r="G371" s="73">
        <v>1956.0</v>
      </c>
      <c r="H371" s="75" t="s">
        <v>81</v>
      </c>
      <c r="I371" s="73">
        <v>2000.0</v>
      </c>
      <c r="J371" s="87">
        <f t="shared" si="52"/>
        <v>0.3454709222</v>
      </c>
      <c r="K371" s="89">
        <f t="shared" si="53"/>
        <v>0.6326395241</v>
      </c>
      <c r="L371" s="42" t="str">
        <f t="shared" si="31"/>
        <v>R+</v>
      </c>
      <c r="M371" s="91">
        <f t="shared" si="32"/>
        <v>12.85211202</v>
      </c>
      <c r="N371" s="87">
        <f t="shared" si="6"/>
        <v>0.3917291323</v>
      </c>
      <c r="O371" s="89">
        <f t="shared" si="7"/>
        <v>0.6082708677</v>
      </c>
      <c r="P371" s="44" t="str">
        <f t="shared" si="33"/>
        <v>R+</v>
      </c>
      <c r="Q371" s="91">
        <f t="shared" si="34"/>
        <v>12.79160609</v>
      </c>
      <c r="R371" s="87">
        <f t="shared" si="8"/>
        <v>0.4077572635</v>
      </c>
      <c r="S371" s="89">
        <f t="shared" si="9"/>
        <v>0.5922427365</v>
      </c>
      <c r="T371" s="44" t="str">
        <f t="shared" si="35"/>
        <v>R+</v>
      </c>
      <c r="U371" s="91">
        <f t="shared" si="36"/>
        <v>12.91261794</v>
      </c>
      <c r="V371" s="87">
        <f t="shared" si="54"/>
        <v>0.3532023643</v>
      </c>
      <c r="W371" s="124">
        <f t="shared" si="55"/>
        <v>0.6467976357</v>
      </c>
      <c r="X371" s="87">
        <f t="shared" si="12"/>
        <v>0.3746638873</v>
      </c>
      <c r="Y371" s="124">
        <f t="shared" si="13"/>
        <v>0.6253361127</v>
      </c>
      <c r="Z371" s="87">
        <f t="shared" si="14"/>
        <v>0.5089255486</v>
      </c>
      <c r="AA371" s="89">
        <f t="shared" si="15"/>
        <v>0.106871903</v>
      </c>
      <c r="AB371" s="89">
        <f t="shared" si="16"/>
        <v>0.2714367055</v>
      </c>
      <c r="AC371" s="89">
        <f t="shared" si="17"/>
        <v>0.09612854329</v>
      </c>
      <c r="AD371" s="89">
        <f t="shared" si="18"/>
        <v>0.001958234588</v>
      </c>
      <c r="AE371" s="89">
        <f t="shared" si="19"/>
        <v>0.01467906497</v>
      </c>
      <c r="AF371" s="87"/>
      <c r="AG371" s="124"/>
      <c r="AH371" s="21">
        <v>368.0</v>
      </c>
      <c r="AI371" s="128">
        <f t="shared" si="20"/>
        <v>143219</v>
      </c>
      <c r="AJ371" s="182">
        <v>49478.0</v>
      </c>
      <c r="AK371" s="182">
        <v>90606.0</v>
      </c>
      <c r="AL371" s="183">
        <v>3135.0</v>
      </c>
      <c r="AM371" s="42">
        <v>85553.0</v>
      </c>
      <c r="AN371" s="71">
        <v>142793.0</v>
      </c>
      <c r="AO371" s="42"/>
      <c r="AP371" s="71"/>
      <c r="AQ371" s="109">
        <f t="shared" si="21"/>
        <v>-12.85211202</v>
      </c>
      <c r="AR371" s="198">
        <v>239767.0</v>
      </c>
      <c r="AS371" s="182">
        <v>92499.0</v>
      </c>
      <c r="AT371" s="182">
        <v>143631.0</v>
      </c>
      <c r="AU371" s="132">
        <f t="shared" si="37"/>
        <v>-12.79160609</v>
      </c>
      <c r="AV371" s="128">
        <v>96866.0</v>
      </c>
      <c r="AW371" s="130">
        <v>140692.0</v>
      </c>
      <c r="AX371" s="132">
        <f t="shared" si="38"/>
        <v>-12.91261794</v>
      </c>
      <c r="AY371" s="42">
        <v>699182.0</v>
      </c>
      <c r="AZ371" s="44">
        <v>330675.0</v>
      </c>
      <c r="BA371" s="44">
        <v>77731.0</v>
      </c>
      <c r="BB371" s="44">
        <v>211163.0</v>
      </c>
      <c r="BC371" s="44">
        <v>65030.0</v>
      </c>
      <c r="BD371" s="44">
        <v>1331.0</v>
      </c>
      <c r="BE371" s="71">
        <v>13252.0</v>
      </c>
      <c r="BF371" s="42">
        <v>519856.0</v>
      </c>
      <c r="BG371" s="44">
        <v>264568.0</v>
      </c>
      <c r="BH371" s="44">
        <v>55558.0</v>
      </c>
      <c r="BI371" s="44">
        <v>141108.0</v>
      </c>
      <c r="BJ371" s="44">
        <v>49973.0</v>
      </c>
      <c r="BK371" s="44">
        <v>1018.0</v>
      </c>
      <c r="BL371" s="71">
        <v>7631.0</v>
      </c>
      <c r="BM371" s="186"/>
      <c r="BN371" s="186"/>
      <c r="BO371" s="44"/>
      <c r="BP371" s="58"/>
      <c r="BQ371" s="58"/>
      <c r="BR371" s="58"/>
      <c r="BS371" s="58"/>
      <c r="BT371" s="58"/>
      <c r="BU371" s="58"/>
      <c r="BV371" s="58"/>
      <c r="BW371" s="58"/>
      <c r="BX371" s="58"/>
      <c r="BY371" s="58"/>
      <c r="BZ371" s="58"/>
      <c r="CA371" s="58"/>
      <c r="CB371" s="58"/>
      <c r="CC371" s="58"/>
      <c r="CD371" s="56"/>
      <c r="CE371" s="56"/>
      <c r="CF371" s="58"/>
      <c r="CG371" s="56"/>
      <c r="CH371" s="58"/>
      <c r="CI371" s="58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</row>
    <row r="372" ht="15.0" customHeight="1">
      <c r="A372" s="176" t="s">
        <v>2594</v>
      </c>
      <c r="B372" s="178" t="s">
        <v>2595</v>
      </c>
      <c r="C372" s="72" t="s">
        <v>828</v>
      </c>
      <c r="D372" s="74" t="s">
        <v>2375</v>
      </c>
      <c r="E372" s="69" t="s">
        <v>2596</v>
      </c>
      <c r="F372" s="71" t="s">
        <v>2597</v>
      </c>
      <c r="G372" s="73">
        <v>1955.0</v>
      </c>
      <c r="H372" s="75" t="s">
        <v>110</v>
      </c>
      <c r="I372" s="73">
        <v>1996.0</v>
      </c>
      <c r="J372" s="78">
        <f t="shared" si="52"/>
        <v>0</v>
      </c>
      <c r="K372" s="89">
        <f t="shared" si="53"/>
        <v>0.8932456272</v>
      </c>
      <c r="L372" s="42" t="str">
        <f t="shared" si="31"/>
        <v>R+</v>
      </c>
      <c r="M372" s="91">
        <f t="shared" si="32"/>
        <v>28.63650063</v>
      </c>
      <c r="N372" s="87">
        <f t="shared" si="6"/>
        <v>0.2201979961</v>
      </c>
      <c r="O372" s="89">
        <f t="shared" si="7"/>
        <v>0.7798020039</v>
      </c>
      <c r="P372" s="44" t="str">
        <f t="shared" si="33"/>
        <v>R+</v>
      </c>
      <c r="Q372" s="91">
        <f t="shared" si="34"/>
        <v>29.9447197</v>
      </c>
      <c r="R372" s="87">
        <f t="shared" si="8"/>
        <v>0.2636006272</v>
      </c>
      <c r="S372" s="89">
        <f t="shared" si="9"/>
        <v>0.7363993728</v>
      </c>
      <c r="T372" s="44" t="str">
        <f t="shared" si="35"/>
        <v>R+</v>
      </c>
      <c r="U372" s="91">
        <f t="shared" si="36"/>
        <v>27.32828157</v>
      </c>
      <c r="V372" s="78">
        <f t="shared" si="54"/>
        <v>0</v>
      </c>
      <c r="W372" s="80">
        <f t="shared" si="55"/>
        <v>1</v>
      </c>
      <c r="X372" s="87">
        <f t="shared" si="12"/>
        <v>0.2082915126</v>
      </c>
      <c r="Y372" s="124">
        <f t="shared" si="13"/>
        <v>0.7917084874</v>
      </c>
      <c r="Z372" s="87">
        <f t="shared" si="14"/>
        <v>0.7178241326</v>
      </c>
      <c r="AA372" s="89">
        <f t="shared" si="15"/>
        <v>0.08252806912</v>
      </c>
      <c r="AB372" s="89">
        <f t="shared" si="16"/>
        <v>0.1656788154</v>
      </c>
      <c r="AC372" s="89">
        <f t="shared" si="17"/>
        <v>0.02020976436</v>
      </c>
      <c r="AD372" s="89">
        <f t="shared" si="18"/>
        <v>0.003815843241</v>
      </c>
      <c r="AE372" s="89">
        <f t="shared" si="19"/>
        <v>0.009943375299</v>
      </c>
      <c r="AF372" s="87"/>
      <c r="AG372" s="124"/>
      <c r="AH372" s="21">
        <v>369.0</v>
      </c>
      <c r="AI372" s="128">
        <f t="shared" si="20"/>
        <v>140013</v>
      </c>
      <c r="AJ372" s="182">
        <v>0.0</v>
      </c>
      <c r="AK372" s="182">
        <v>125066.0</v>
      </c>
      <c r="AL372" s="183">
        <v>14947.0</v>
      </c>
      <c r="AM372" s="42">
        <v>51051.0</v>
      </c>
      <c r="AN372" s="71">
        <v>194043.0</v>
      </c>
      <c r="AO372" s="42"/>
      <c r="AP372" s="71"/>
      <c r="AQ372" s="109">
        <f t="shared" si="21"/>
        <v>-28.63650063</v>
      </c>
      <c r="AR372" s="198">
        <v>254167.0</v>
      </c>
      <c r="AS372" s="182">
        <v>55273.0</v>
      </c>
      <c r="AT372" s="182">
        <v>195742.0</v>
      </c>
      <c r="AU372" s="132">
        <f t="shared" si="37"/>
        <v>-29.9447197</v>
      </c>
      <c r="AV372" s="128">
        <v>61357.0</v>
      </c>
      <c r="AW372" s="130">
        <v>171408.0</v>
      </c>
      <c r="AX372" s="132">
        <f t="shared" si="38"/>
        <v>-27.32828157</v>
      </c>
      <c r="AY372" s="42">
        <v>694659.0</v>
      </c>
      <c r="AZ372" s="44">
        <v>476580.0</v>
      </c>
      <c r="BA372" s="44">
        <v>56090.0</v>
      </c>
      <c r="BB372" s="44">
        <v>135278.0</v>
      </c>
      <c r="BC372" s="44">
        <v>14239.0</v>
      </c>
      <c r="BD372" s="44">
        <v>2551.0</v>
      </c>
      <c r="BE372" s="71">
        <v>9921.0</v>
      </c>
      <c r="BF372" s="42">
        <v>513910.0</v>
      </c>
      <c r="BG372" s="44">
        <v>368897.0</v>
      </c>
      <c r="BH372" s="44">
        <v>42412.0</v>
      </c>
      <c r="BI372" s="44">
        <v>85144.0</v>
      </c>
      <c r="BJ372" s="44">
        <v>10386.0</v>
      </c>
      <c r="BK372" s="44">
        <v>1961.0</v>
      </c>
      <c r="BL372" s="71">
        <v>5110.0</v>
      </c>
      <c r="BM372" s="186"/>
      <c r="BN372" s="186"/>
      <c r="BO372" s="44"/>
      <c r="BP372" s="58"/>
      <c r="BQ372" s="58"/>
      <c r="BR372" s="58"/>
      <c r="BS372" s="58"/>
      <c r="BT372" s="58"/>
      <c r="BU372" s="58"/>
      <c r="BV372" s="58"/>
      <c r="BW372" s="58"/>
      <c r="BX372" s="58"/>
      <c r="BY372" s="58"/>
      <c r="BZ372" s="58"/>
      <c r="CA372" s="58"/>
      <c r="CB372" s="58"/>
      <c r="CC372" s="58"/>
      <c r="CD372" s="56"/>
      <c r="CE372" s="56"/>
      <c r="CF372" s="58"/>
      <c r="CG372" s="56"/>
      <c r="CH372" s="58"/>
      <c r="CI372" s="58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</row>
    <row r="373" ht="15.0" customHeight="1">
      <c r="A373" s="139" t="s">
        <v>2598</v>
      </c>
      <c r="B373" s="140" t="s">
        <v>2599</v>
      </c>
      <c r="C373" s="65" t="s">
        <v>484</v>
      </c>
      <c r="D373" s="67" t="s">
        <v>2600</v>
      </c>
      <c r="E373" s="69" t="s">
        <v>2601</v>
      </c>
      <c r="F373" s="71" t="s">
        <v>2602</v>
      </c>
      <c r="G373" s="73">
        <v>1947.0</v>
      </c>
      <c r="H373" s="75" t="s">
        <v>129</v>
      </c>
      <c r="I373" s="73">
        <v>2004.0</v>
      </c>
      <c r="J373" s="87">
        <f t="shared" si="52"/>
        <v>0.9082125042</v>
      </c>
      <c r="K373" s="82">
        <f t="shared" si="53"/>
        <v>0</v>
      </c>
      <c r="L373" s="42" t="str">
        <f t="shared" si="31"/>
        <v>D+</v>
      </c>
      <c r="M373" s="180">
        <f t="shared" si="32"/>
        <v>24.74752562</v>
      </c>
      <c r="N373" s="87">
        <f t="shared" si="6"/>
        <v>0.7867521275</v>
      </c>
      <c r="O373" s="89">
        <f t="shared" si="7"/>
        <v>0.2132478725</v>
      </c>
      <c r="P373" s="44" t="str">
        <f t="shared" si="33"/>
        <v>D+</v>
      </c>
      <c r="Q373" s="180">
        <f t="shared" si="34"/>
        <v>26.71069343</v>
      </c>
      <c r="R373" s="87">
        <f t="shared" si="8"/>
        <v>0.764727021</v>
      </c>
      <c r="S373" s="89">
        <f t="shared" si="9"/>
        <v>0.235272979</v>
      </c>
      <c r="T373" s="44" t="str">
        <f t="shared" si="35"/>
        <v>D+</v>
      </c>
      <c r="U373" s="180">
        <f t="shared" si="36"/>
        <v>22.78435781</v>
      </c>
      <c r="V373" s="78">
        <f t="shared" si="54"/>
        <v>1</v>
      </c>
      <c r="W373" s="80">
        <f t="shared" si="55"/>
        <v>0</v>
      </c>
      <c r="X373" s="87">
        <f t="shared" si="12"/>
        <v>0.7994661902</v>
      </c>
      <c r="Y373" s="124">
        <f t="shared" si="13"/>
        <v>0.2005338098</v>
      </c>
      <c r="Z373" s="87">
        <f t="shared" si="14"/>
        <v>0.1388637438</v>
      </c>
      <c r="AA373" s="89">
        <f t="shared" si="15"/>
        <v>0.3824310468</v>
      </c>
      <c r="AB373" s="89">
        <f t="shared" si="16"/>
        <v>0.3398554846</v>
      </c>
      <c r="AC373" s="89">
        <f t="shared" si="17"/>
        <v>0.1248948578</v>
      </c>
      <c r="AD373" s="89">
        <f t="shared" si="18"/>
        <v>0.001546090314</v>
      </c>
      <c r="AE373" s="89">
        <f t="shared" si="19"/>
        <v>0.01240877667</v>
      </c>
      <c r="AF373" s="87"/>
      <c r="AG373" s="124"/>
      <c r="AH373" s="21">
        <v>370.0</v>
      </c>
      <c r="AI373" s="128">
        <f t="shared" si="20"/>
        <v>86003</v>
      </c>
      <c r="AJ373" s="182">
        <v>78109.0</v>
      </c>
      <c r="AK373" s="75">
        <v>0.0</v>
      </c>
      <c r="AL373" s="183">
        <v>7894.0</v>
      </c>
      <c r="AM373" s="42">
        <v>144075.0</v>
      </c>
      <c r="AN373" s="71">
        <v>36139.0</v>
      </c>
      <c r="AO373" s="42"/>
      <c r="AP373" s="71"/>
      <c r="AQ373" s="109">
        <f t="shared" si="21"/>
        <v>24.74752562</v>
      </c>
      <c r="AR373" s="198">
        <v>186267.0</v>
      </c>
      <c r="AS373" s="182">
        <v>145332.0</v>
      </c>
      <c r="AT373" s="182">
        <v>39392.0</v>
      </c>
      <c r="AU373" s="132">
        <f t="shared" si="37"/>
        <v>26.71069343</v>
      </c>
      <c r="AV373" s="128">
        <v>144707.0</v>
      </c>
      <c r="AW373" s="130">
        <v>44520.0</v>
      </c>
      <c r="AX373" s="132">
        <f t="shared" si="38"/>
        <v>22.78435781</v>
      </c>
      <c r="AY373" s="42">
        <v>696349.0</v>
      </c>
      <c r="AZ373" s="44">
        <v>79829.0</v>
      </c>
      <c r="BA373" s="44">
        <v>268321.0</v>
      </c>
      <c r="BB373" s="44">
        <v>259715.0</v>
      </c>
      <c r="BC373" s="44">
        <v>77370.0</v>
      </c>
      <c r="BD373" s="44">
        <v>1053.0</v>
      </c>
      <c r="BE373" s="71">
        <v>10061.0</v>
      </c>
      <c r="BF373" s="42">
        <v>499324.0</v>
      </c>
      <c r="BG373" s="44">
        <v>69338.0</v>
      </c>
      <c r="BH373" s="44">
        <v>190957.0</v>
      </c>
      <c r="BI373" s="44">
        <v>169698.0</v>
      </c>
      <c r="BJ373" s="44">
        <v>62363.0</v>
      </c>
      <c r="BK373" s="44">
        <v>772.0</v>
      </c>
      <c r="BL373" s="71">
        <v>6196.0</v>
      </c>
      <c r="BM373" s="186"/>
      <c r="BN373" s="186"/>
      <c r="BO373" s="44"/>
      <c r="BP373" s="58"/>
      <c r="BQ373" s="58"/>
      <c r="BR373" s="58"/>
      <c r="BS373" s="58"/>
      <c r="BT373" s="58"/>
      <c r="BU373" s="58"/>
      <c r="BV373" s="58"/>
      <c r="BW373" s="58"/>
      <c r="BX373" s="58"/>
      <c r="BY373" s="58"/>
      <c r="BZ373" s="58"/>
      <c r="CA373" s="58"/>
      <c r="CB373" s="58"/>
      <c r="CC373" s="58"/>
      <c r="CD373" s="56"/>
      <c r="CE373" s="56"/>
      <c r="CF373" s="58"/>
      <c r="CG373" s="56"/>
      <c r="CH373" s="58"/>
      <c r="CI373" s="58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</row>
    <row r="374" ht="15.0" customHeight="1">
      <c r="A374" s="176" t="s">
        <v>2603</v>
      </c>
      <c r="B374" s="178" t="s">
        <v>2604</v>
      </c>
      <c r="C374" s="72" t="s">
        <v>132</v>
      </c>
      <c r="D374" s="74" t="s">
        <v>2605</v>
      </c>
      <c r="E374" s="69" t="s">
        <v>2606</v>
      </c>
      <c r="F374" s="71" t="s">
        <v>2607</v>
      </c>
      <c r="G374" s="73">
        <v>1962.0</v>
      </c>
      <c r="H374" s="75" t="s">
        <v>110</v>
      </c>
      <c r="I374" s="73">
        <v>2004.0</v>
      </c>
      <c r="J374" s="87">
        <f t="shared" si="52"/>
        <v>0.3413974838</v>
      </c>
      <c r="K374" s="89">
        <f t="shared" si="53"/>
        <v>0.6218179757</v>
      </c>
      <c r="L374" s="42" t="str">
        <f t="shared" si="31"/>
        <v>R+</v>
      </c>
      <c r="M374" s="91">
        <f t="shared" si="32"/>
        <v>11.45077995</v>
      </c>
      <c r="N374" s="87">
        <f t="shared" si="6"/>
        <v>0.3962873224</v>
      </c>
      <c r="O374" s="89">
        <f t="shared" si="7"/>
        <v>0.6037126776</v>
      </c>
      <c r="P374" s="44" t="str">
        <f t="shared" si="33"/>
        <v>R+</v>
      </c>
      <c r="Q374" s="91">
        <f t="shared" si="34"/>
        <v>12.33578708</v>
      </c>
      <c r="R374" s="87">
        <f t="shared" si="8"/>
        <v>0.4312257148</v>
      </c>
      <c r="S374" s="89">
        <f t="shared" si="9"/>
        <v>0.5687742852</v>
      </c>
      <c r="T374" s="44" t="str">
        <f t="shared" si="35"/>
        <v>R+</v>
      </c>
      <c r="U374" s="91">
        <f t="shared" si="36"/>
        <v>10.56577281</v>
      </c>
      <c r="V374" s="87">
        <f t="shared" si="54"/>
        <v>0.3544352205</v>
      </c>
      <c r="W374" s="124">
        <f t="shared" si="55"/>
        <v>0.6455647795</v>
      </c>
      <c r="X374" s="87">
        <f t="shared" si="12"/>
        <v>0.3746090891</v>
      </c>
      <c r="Y374" s="124">
        <f t="shared" si="13"/>
        <v>0.6253909109</v>
      </c>
      <c r="Z374" s="87">
        <f t="shared" si="14"/>
        <v>0.6182387619</v>
      </c>
      <c r="AA374" s="89">
        <f t="shared" si="15"/>
        <v>0.09523039899</v>
      </c>
      <c r="AB374" s="89">
        <f t="shared" si="16"/>
        <v>0.2276750782</v>
      </c>
      <c r="AC374" s="89">
        <f t="shared" si="17"/>
        <v>0.04415808136</v>
      </c>
      <c r="AD374" s="89">
        <f t="shared" si="18"/>
        <v>0.00293086355</v>
      </c>
      <c r="AE374" s="89">
        <f t="shared" si="19"/>
        <v>0.011766816</v>
      </c>
      <c r="AF374" s="87"/>
      <c r="AG374" s="124"/>
      <c r="AH374" s="21">
        <v>371.0</v>
      </c>
      <c r="AI374" s="128">
        <f t="shared" si="20"/>
        <v>176460</v>
      </c>
      <c r="AJ374" s="182">
        <v>60243.0</v>
      </c>
      <c r="AK374" s="182">
        <v>109726.0</v>
      </c>
      <c r="AL374" s="183">
        <v>6491.0</v>
      </c>
      <c r="AM374" s="42">
        <v>95710.0</v>
      </c>
      <c r="AN374" s="71">
        <v>159783.0</v>
      </c>
      <c r="AO374" s="42"/>
      <c r="AP374" s="71"/>
      <c r="AQ374" s="109">
        <f t="shared" si="21"/>
        <v>-11.45077995</v>
      </c>
      <c r="AR374" s="198">
        <v>270136.0</v>
      </c>
      <c r="AS374" s="182">
        <v>104839.0</v>
      </c>
      <c r="AT374" s="182">
        <v>159714.0</v>
      </c>
      <c r="AU374" s="132">
        <f t="shared" si="37"/>
        <v>-12.33578708</v>
      </c>
      <c r="AV374" s="128">
        <v>112866.0</v>
      </c>
      <c r="AW374" s="130">
        <v>148867.0</v>
      </c>
      <c r="AX374" s="132">
        <f t="shared" si="38"/>
        <v>-10.56577281</v>
      </c>
      <c r="AY374" s="42">
        <v>689685.0</v>
      </c>
      <c r="AZ374" s="44">
        <v>397326.0</v>
      </c>
      <c r="BA374" s="44">
        <v>67060.0</v>
      </c>
      <c r="BB374" s="44">
        <v>181716.0</v>
      </c>
      <c r="BC374" s="44">
        <v>30551.0</v>
      </c>
      <c r="BD374" s="44">
        <v>1905.0</v>
      </c>
      <c r="BE374" s="71">
        <v>11127.0</v>
      </c>
      <c r="BF374" s="42">
        <v>507359.0</v>
      </c>
      <c r="BG374" s="44">
        <v>313669.0</v>
      </c>
      <c r="BH374" s="44">
        <v>48316.0</v>
      </c>
      <c r="BI374" s="44">
        <v>115513.0</v>
      </c>
      <c r="BJ374" s="44">
        <v>22404.0</v>
      </c>
      <c r="BK374" s="44">
        <v>1487.0</v>
      </c>
      <c r="BL374" s="71">
        <v>5970.0</v>
      </c>
      <c r="BM374" s="186"/>
      <c r="BN374" s="186"/>
      <c r="BO374" s="44"/>
      <c r="BP374" s="58"/>
      <c r="BQ374" s="58"/>
      <c r="BR374" s="58"/>
      <c r="BS374" s="58"/>
      <c r="BT374" s="58"/>
      <c r="BU374" s="58"/>
      <c r="BV374" s="58"/>
      <c r="BW374" s="58"/>
      <c r="BX374" s="58"/>
      <c r="BY374" s="58"/>
      <c r="BZ374" s="58"/>
      <c r="CA374" s="58"/>
      <c r="CB374" s="58"/>
      <c r="CC374" s="58"/>
      <c r="CD374" s="56"/>
      <c r="CE374" s="56"/>
      <c r="CF374" s="58"/>
      <c r="CG374" s="56"/>
      <c r="CH374" s="58"/>
      <c r="CI374" s="58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</row>
    <row r="375" ht="15.0" customHeight="1">
      <c r="A375" s="139" t="s">
        <v>2608</v>
      </c>
      <c r="B375" s="140" t="s">
        <v>2609</v>
      </c>
      <c r="C375" s="72" t="s">
        <v>255</v>
      </c>
      <c r="D375" s="74" t="s">
        <v>2610</v>
      </c>
      <c r="E375" s="69" t="s">
        <v>2611</v>
      </c>
      <c r="F375" s="71" t="s">
        <v>2612</v>
      </c>
      <c r="G375" s="73">
        <v>1948.0</v>
      </c>
      <c r="H375" s="75" t="s">
        <v>129</v>
      </c>
      <c r="I375" s="73">
        <v>2004.0</v>
      </c>
      <c r="J375" s="78">
        <f t="shared" si="52"/>
        <v>0</v>
      </c>
      <c r="K375" s="89">
        <f t="shared" si="53"/>
        <v>0.9026962383</v>
      </c>
      <c r="L375" s="42" t="str">
        <f t="shared" si="31"/>
        <v>R+</v>
      </c>
      <c r="M375" s="91">
        <f t="shared" si="32"/>
        <v>31.2394322</v>
      </c>
      <c r="N375" s="87">
        <f t="shared" si="6"/>
        <v>0.1981752226</v>
      </c>
      <c r="O375" s="89">
        <f t="shared" si="7"/>
        <v>0.8018247774</v>
      </c>
      <c r="P375" s="44" t="str">
        <f t="shared" si="33"/>
        <v>R+</v>
      </c>
      <c r="Q375" s="91">
        <f t="shared" si="34"/>
        <v>32.14699706</v>
      </c>
      <c r="R375" s="87">
        <f t="shared" si="8"/>
        <v>0.2335647696</v>
      </c>
      <c r="S375" s="89">
        <f t="shared" si="9"/>
        <v>0.7664352304</v>
      </c>
      <c r="T375" s="44" t="str">
        <f t="shared" si="35"/>
        <v>R+</v>
      </c>
      <c r="U375" s="91">
        <f t="shared" si="36"/>
        <v>30.33186733</v>
      </c>
      <c r="V375" s="78">
        <f t="shared" si="54"/>
        <v>0</v>
      </c>
      <c r="W375" s="80">
        <f t="shared" si="55"/>
        <v>1</v>
      </c>
      <c r="X375" s="87">
        <f t="shared" si="12"/>
        <v>0.1910227935</v>
      </c>
      <c r="Y375" s="124">
        <f t="shared" si="13"/>
        <v>0.8089772065</v>
      </c>
      <c r="Z375" s="87">
        <f t="shared" si="14"/>
        <v>0.6620757327</v>
      </c>
      <c r="AA375" s="89">
        <f t="shared" si="15"/>
        <v>0.03338466093</v>
      </c>
      <c r="AB375" s="89">
        <f t="shared" si="16"/>
        <v>0.2840172565</v>
      </c>
      <c r="AC375" s="89">
        <f t="shared" si="17"/>
        <v>0.007645143211</v>
      </c>
      <c r="AD375" s="89">
        <f t="shared" si="18"/>
        <v>0.004464942382</v>
      </c>
      <c r="AE375" s="89">
        <f t="shared" si="19"/>
        <v>0.008412264255</v>
      </c>
      <c r="AF375" s="87"/>
      <c r="AG375" s="124"/>
      <c r="AH375" s="21">
        <v>372.0</v>
      </c>
      <c r="AI375" s="128">
        <f t="shared" si="20"/>
        <v>119574</v>
      </c>
      <c r="AJ375" s="182">
        <v>0.0</v>
      </c>
      <c r="AK375" s="182">
        <v>107939.0</v>
      </c>
      <c r="AL375" s="183">
        <v>11635.0</v>
      </c>
      <c r="AM375" s="42">
        <v>41970.0</v>
      </c>
      <c r="AN375" s="71">
        <v>177742.0</v>
      </c>
      <c r="AO375" s="42"/>
      <c r="AP375" s="71"/>
      <c r="AQ375" s="109">
        <f t="shared" si="21"/>
        <v>-31.2394322</v>
      </c>
      <c r="AR375" s="198">
        <v>230331.0</v>
      </c>
      <c r="AS375" s="182">
        <v>45070.0</v>
      </c>
      <c r="AT375" s="182">
        <v>182355.0</v>
      </c>
      <c r="AU375" s="132">
        <f t="shared" si="37"/>
        <v>-32.14699706</v>
      </c>
      <c r="AV375" s="128">
        <v>56145.0</v>
      </c>
      <c r="AW375" s="130">
        <v>184238.0</v>
      </c>
      <c r="AX375" s="132">
        <f t="shared" si="38"/>
        <v>-30.33186733</v>
      </c>
      <c r="AY375" s="42">
        <v>716106.0</v>
      </c>
      <c r="AZ375" s="44">
        <v>440232.0</v>
      </c>
      <c r="BA375" s="44">
        <v>24198.0</v>
      </c>
      <c r="BB375" s="44">
        <v>235860.0</v>
      </c>
      <c r="BC375" s="44">
        <v>5313.0</v>
      </c>
      <c r="BD375" s="44">
        <v>3058.0</v>
      </c>
      <c r="BE375" s="71">
        <v>7445.0</v>
      </c>
      <c r="BF375" s="42">
        <v>537073.0</v>
      </c>
      <c r="BG375" s="44">
        <v>355583.0</v>
      </c>
      <c r="BH375" s="44">
        <v>17930.0</v>
      </c>
      <c r="BI375" s="44">
        <v>152538.0</v>
      </c>
      <c r="BJ375" s="44">
        <v>4106.0</v>
      </c>
      <c r="BK375" s="44">
        <v>2398.0</v>
      </c>
      <c r="BL375" s="71">
        <v>4518.0</v>
      </c>
      <c r="BM375" s="186"/>
      <c r="BN375" s="186"/>
      <c r="BO375" s="44"/>
      <c r="BP375" s="58"/>
      <c r="BQ375" s="58"/>
      <c r="BR375" s="58"/>
      <c r="BS375" s="58"/>
      <c r="BT375" s="58"/>
      <c r="BU375" s="58"/>
      <c r="BV375" s="58"/>
      <c r="BW375" s="58"/>
      <c r="BX375" s="58"/>
      <c r="BY375" s="58"/>
      <c r="BZ375" s="58"/>
      <c r="CA375" s="58"/>
      <c r="CB375" s="58"/>
      <c r="CC375" s="58"/>
      <c r="CD375" s="56"/>
      <c r="CE375" s="56"/>
      <c r="CF375" s="58"/>
      <c r="CG375" s="56"/>
      <c r="CH375" s="58"/>
      <c r="CI375" s="58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</row>
    <row r="376" ht="15.0" customHeight="1">
      <c r="A376" s="176" t="s">
        <v>2613</v>
      </c>
      <c r="B376" s="178" t="s">
        <v>2614</v>
      </c>
      <c r="C376" s="72" t="s">
        <v>2615</v>
      </c>
      <c r="D376" s="74" t="s">
        <v>2616</v>
      </c>
      <c r="E376" s="69" t="s">
        <v>2617</v>
      </c>
      <c r="F376" s="71" t="s">
        <v>2618</v>
      </c>
      <c r="G376" s="73">
        <v>1943.0</v>
      </c>
      <c r="H376" s="75" t="s">
        <v>81</v>
      </c>
      <c r="I376" s="73">
        <v>1996.0</v>
      </c>
      <c r="J376" s="87">
        <f t="shared" si="52"/>
        <v>0.2630693631</v>
      </c>
      <c r="K376" s="89">
        <f t="shared" si="53"/>
        <v>0.7130725131</v>
      </c>
      <c r="L376" s="42" t="str">
        <f t="shared" si="31"/>
        <v>R+</v>
      </c>
      <c r="M376" s="91">
        <f t="shared" si="32"/>
        <v>18.85865484</v>
      </c>
      <c r="N376" s="87">
        <f t="shared" si="6"/>
        <v>0.3215540812</v>
      </c>
      <c r="O376" s="89">
        <f t="shared" si="7"/>
        <v>0.6784459188</v>
      </c>
      <c r="P376" s="44" t="str">
        <f t="shared" si="33"/>
        <v>R+</v>
      </c>
      <c r="Q376" s="91">
        <f t="shared" si="34"/>
        <v>19.80911119</v>
      </c>
      <c r="R376" s="87">
        <f t="shared" si="8"/>
        <v>0.357801458</v>
      </c>
      <c r="S376" s="89">
        <f t="shared" si="9"/>
        <v>0.642198542</v>
      </c>
      <c r="T376" s="44" t="str">
        <f t="shared" si="35"/>
        <v>R+</v>
      </c>
      <c r="U376" s="91">
        <f t="shared" si="36"/>
        <v>17.90819849</v>
      </c>
      <c r="V376" s="87">
        <f t="shared" si="54"/>
        <v>0.2694991061</v>
      </c>
      <c r="W376" s="124">
        <f t="shared" si="55"/>
        <v>0.7305008939</v>
      </c>
      <c r="X376" s="87">
        <f t="shared" si="12"/>
        <v>0.2733639737</v>
      </c>
      <c r="Y376" s="124">
        <f t="shared" si="13"/>
        <v>0.7266360263</v>
      </c>
      <c r="Z376" s="87">
        <f t="shared" si="14"/>
        <v>0.7071944096</v>
      </c>
      <c r="AA376" s="89">
        <f t="shared" si="15"/>
        <v>0.0721092745</v>
      </c>
      <c r="AB376" s="89">
        <f t="shared" si="16"/>
        <v>0.1725982036</v>
      </c>
      <c r="AC376" s="89">
        <f t="shared" si="17"/>
        <v>0.03083013016</v>
      </c>
      <c r="AD376" s="89">
        <f t="shared" si="18"/>
        <v>0.005095278997</v>
      </c>
      <c r="AE376" s="89">
        <f t="shared" si="19"/>
        <v>0.01217270314</v>
      </c>
      <c r="AF376" s="87"/>
      <c r="AG376" s="124"/>
      <c r="AH376" s="21">
        <v>373.0</v>
      </c>
      <c r="AI376" s="128">
        <f t="shared" si="20"/>
        <v>158730</v>
      </c>
      <c r="AJ376" s="182">
        <v>41757.0</v>
      </c>
      <c r="AK376" s="182">
        <v>113186.0</v>
      </c>
      <c r="AL376" s="183">
        <v>3787.0</v>
      </c>
      <c r="AM376" s="42">
        <v>66080.0</v>
      </c>
      <c r="AN376" s="71">
        <v>175649.0</v>
      </c>
      <c r="AO376" s="42"/>
      <c r="AP376" s="71"/>
      <c r="AQ376" s="109">
        <f t="shared" si="21"/>
        <v>-18.85865484</v>
      </c>
      <c r="AR376" s="198">
        <v>249826.0</v>
      </c>
      <c r="AS376" s="182">
        <v>79147.0</v>
      </c>
      <c r="AT376" s="182">
        <v>166992.0</v>
      </c>
      <c r="AU376" s="132">
        <f t="shared" si="37"/>
        <v>-19.80911119</v>
      </c>
      <c r="AV376" s="128">
        <v>89718.0</v>
      </c>
      <c r="AW376" s="130">
        <v>161030.0</v>
      </c>
      <c r="AX376" s="132">
        <f t="shared" si="38"/>
        <v>-17.90819849</v>
      </c>
      <c r="AY376" s="42">
        <v>692446.0</v>
      </c>
      <c r="AZ376" s="44">
        <v>460918.0</v>
      </c>
      <c r="BA376" s="44">
        <v>52742.0</v>
      </c>
      <c r="BB376" s="44">
        <v>142814.0</v>
      </c>
      <c r="BC376" s="44">
        <v>20927.0</v>
      </c>
      <c r="BD376" s="44">
        <v>3373.0</v>
      </c>
      <c r="BE376" s="71">
        <v>11672.0</v>
      </c>
      <c r="BF376" s="42">
        <v>514594.0</v>
      </c>
      <c r="BG376" s="44">
        <v>363918.0</v>
      </c>
      <c r="BH376" s="44">
        <v>37107.0</v>
      </c>
      <c r="BI376" s="44">
        <v>88818.0</v>
      </c>
      <c r="BJ376" s="44">
        <v>15865.0</v>
      </c>
      <c r="BK376" s="44">
        <v>2622.0</v>
      </c>
      <c r="BL376" s="71">
        <v>6264.0</v>
      </c>
      <c r="BM376" s="186"/>
      <c r="BN376" s="186"/>
      <c r="BO376" s="44"/>
      <c r="BP376" s="58"/>
      <c r="BQ376" s="58"/>
      <c r="BR376" s="58"/>
      <c r="BS376" s="58"/>
      <c r="BT376" s="58"/>
      <c r="BU376" s="58"/>
      <c r="BV376" s="58"/>
      <c r="BW376" s="58"/>
      <c r="BX376" s="58"/>
      <c r="BY376" s="58"/>
      <c r="BZ376" s="58"/>
      <c r="CA376" s="58"/>
      <c r="CB376" s="58"/>
      <c r="CC376" s="58"/>
      <c r="CD376" s="56"/>
      <c r="CE376" s="56"/>
      <c r="CF376" s="58"/>
      <c r="CG376" s="56"/>
      <c r="CH376" s="58"/>
      <c r="CI376" s="58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</row>
    <row r="377" ht="15.0" customHeight="1">
      <c r="A377" s="139" t="s">
        <v>2619</v>
      </c>
      <c r="B377" s="140" t="s">
        <v>2620</v>
      </c>
      <c r="C377" s="72" t="s">
        <v>2621</v>
      </c>
      <c r="D377" s="74" t="s">
        <v>2622</v>
      </c>
      <c r="E377" s="69" t="s">
        <v>2623</v>
      </c>
      <c r="F377" s="71" t="s">
        <v>2624</v>
      </c>
      <c r="G377" s="73">
        <v>1958.0</v>
      </c>
      <c r="H377" s="75" t="s">
        <v>100</v>
      </c>
      <c r="I377" s="73">
        <v>1994.0</v>
      </c>
      <c r="J377" s="87">
        <f t="shared" si="52"/>
        <v>0.1279716396</v>
      </c>
      <c r="K377" s="89">
        <f t="shared" si="53"/>
        <v>0.8432191463</v>
      </c>
      <c r="L377" s="42" t="str">
        <f t="shared" si="31"/>
        <v>R+</v>
      </c>
      <c r="M377" s="91">
        <f t="shared" si="32"/>
        <v>32.22521852</v>
      </c>
      <c r="N377" s="87">
        <f t="shared" si="6"/>
        <v>0.1876271373</v>
      </c>
      <c r="O377" s="89">
        <f t="shared" si="7"/>
        <v>0.8123728627</v>
      </c>
      <c r="P377" s="44" t="str">
        <f t="shared" si="33"/>
        <v>R+</v>
      </c>
      <c r="Q377" s="91">
        <f t="shared" si="34"/>
        <v>33.20180558</v>
      </c>
      <c r="R377" s="87">
        <f t="shared" si="8"/>
        <v>0.2243971283</v>
      </c>
      <c r="S377" s="89">
        <f t="shared" si="9"/>
        <v>0.7756028717</v>
      </c>
      <c r="T377" s="44" t="str">
        <f t="shared" si="35"/>
        <v>R+</v>
      </c>
      <c r="U377" s="91">
        <f t="shared" si="36"/>
        <v>31.24863146</v>
      </c>
      <c r="V377" s="87">
        <f t="shared" si="54"/>
        <v>0.1317677654</v>
      </c>
      <c r="W377" s="124">
        <f t="shared" si="55"/>
        <v>0.8682322346</v>
      </c>
      <c r="X377" s="78">
        <f t="shared" si="12"/>
        <v>0</v>
      </c>
      <c r="Y377" s="80">
        <f t="shared" si="13"/>
        <v>1</v>
      </c>
      <c r="Z377" s="87">
        <f t="shared" si="14"/>
        <v>0.712114901</v>
      </c>
      <c r="AA377" s="89">
        <f t="shared" si="15"/>
        <v>0.05219373351</v>
      </c>
      <c r="AB377" s="89">
        <f t="shared" si="16"/>
        <v>0.2028220021</v>
      </c>
      <c r="AC377" s="89">
        <f t="shared" si="17"/>
        <v>0.01630837229</v>
      </c>
      <c r="AD377" s="89">
        <f t="shared" si="18"/>
        <v>0.006307755203</v>
      </c>
      <c r="AE377" s="89">
        <f t="shared" si="19"/>
        <v>0.01025323583</v>
      </c>
      <c r="AF377" s="78"/>
      <c r="AG377" s="80"/>
      <c r="AH377" s="21">
        <v>374.0</v>
      </c>
      <c r="AI377" s="128">
        <f t="shared" si="20"/>
        <v>131451</v>
      </c>
      <c r="AJ377" s="182">
        <v>16822.0</v>
      </c>
      <c r="AK377" s="182">
        <v>110842.0</v>
      </c>
      <c r="AL377" s="183">
        <v>3787.0</v>
      </c>
      <c r="AM377" s="42">
        <v>0.0</v>
      </c>
      <c r="AN377" s="71">
        <v>187775.0</v>
      </c>
      <c r="AO377" s="42"/>
      <c r="AP377" s="71"/>
      <c r="AQ377" s="109">
        <f t="shared" si="21"/>
        <v>-32.22521852</v>
      </c>
      <c r="AR377" s="198">
        <v>229545.0</v>
      </c>
      <c r="AS377" s="182">
        <v>42521.0</v>
      </c>
      <c r="AT377" s="182">
        <v>184104.0</v>
      </c>
      <c r="AU377" s="132">
        <f t="shared" si="37"/>
        <v>-33.20180558</v>
      </c>
      <c r="AV377" s="128">
        <v>54855.0</v>
      </c>
      <c r="AW377" s="130">
        <v>189600.0</v>
      </c>
      <c r="AX377" s="132">
        <f t="shared" si="38"/>
        <v>-31.24863146</v>
      </c>
      <c r="AY377" s="42">
        <v>697818.0</v>
      </c>
      <c r="AZ377" s="44">
        <v>466233.0</v>
      </c>
      <c r="BA377" s="44">
        <v>36270.0</v>
      </c>
      <c r="BB377" s="44">
        <v>169542.0</v>
      </c>
      <c r="BC377" s="44">
        <v>11664.0</v>
      </c>
      <c r="BD377" s="44">
        <v>4324.0</v>
      </c>
      <c r="BE377" s="71">
        <v>9785.0</v>
      </c>
      <c r="BF377" s="42">
        <v>518568.0</v>
      </c>
      <c r="BG377" s="44">
        <v>369280.0</v>
      </c>
      <c r="BH377" s="44">
        <v>27066.0</v>
      </c>
      <c r="BI377" s="44">
        <v>105177.0</v>
      </c>
      <c r="BJ377" s="44">
        <v>8457.0</v>
      </c>
      <c r="BK377" s="44">
        <v>3271.0</v>
      </c>
      <c r="BL377" s="71">
        <v>5317.0</v>
      </c>
      <c r="BM377" s="186"/>
      <c r="BN377" s="186"/>
      <c r="BO377" s="44"/>
      <c r="BP377" s="58"/>
      <c r="BQ377" s="58"/>
      <c r="BR377" s="58"/>
      <c r="BS377" s="58"/>
      <c r="BT377" s="58"/>
      <c r="BU377" s="58"/>
      <c r="BV377" s="58"/>
      <c r="BW377" s="58"/>
      <c r="BX377" s="58"/>
      <c r="BY377" s="58"/>
      <c r="BZ377" s="58"/>
      <c r="CA377" s="58"/>
      <c r="CB377" s="58"/>
      <c r="CC377" s="58"/>
      <c r="CD377" s="56"/>
      <c r="CE377" s="56"/>
      <c r="CF377" s="58"/>
      <c r="CG377" s="56"/>
      <c r="CH377" s="58"/>
      <c r="CI377" s="58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</row>
    <row r="378" ht="15.0" customHeight="1">
      <c r="A378" s="176" t="s">
        <v>2625</v>
      </c>
      <c r="B378" s="178" t="s">
        <v>2626</v>
      </c>
      <c r="C378" s="72" t="s">
        <v>1415</v>
      </c>
      <c r="D378" s="74" t="s">
        <v>2627</v>
      </c>
      <c r="E378" s="69" t="s">
        <v>2628</v>
      </c>
      <c r="F378" s="71" t="s">
        <v>2629</v>
      </c>
      <c r="G378" s="73">
        <v>1953.0</v>
      </c>
      <c r="H378" s="75" t="s">
        <v>103</v>
      </c>
      <c r="I378" s="73">
        <v>2012.0</v>
      </c>
      <c r="J378" s="87">
        <f t="shared" si="52"/>
        <v>0.3606432484</v>
      </c>
      <c r="K378" s="89">
        <f t="shared" si="53"/>
        <v>0.6185122651</v>
      </c>
      <c r="L378" s="42" t="str">
        <f t="shared" si="31"/>
        <v>R+</v>
      </c>
      <c r="M378" s="91">
        <f t="shared" si="32"/>
        <v>11.6062855</v>
      </c>
      <c r="N378" s="87">
        <f t="shared" si="6"/>
        <v>0.399549702</v>
      </c>
      <c r="O378" s="89">
        <f t="shared" si="7"/>
        <v>0.600450298</v>
      </c>
      <c r="P378" s="44" t="str">
        <f t="shared" si="33"/>
        <v>R+</v>
      </c>
      <c r="Q378" s="91">
        <f t="shared" si="34"/>
        <v>12.00954911</v>
      </c>
      <c r="R378" s="87">
        <f t="shared" si="8"/>
        <v>0.4248532241</v>
      </c>
      <c r="S378" s="89">
        <f t="shared" si="9"/>
        <v>0.5751467759</v>
      </c>
      <c r="T378" s="44" t="str">
        <f t="shared" si="35"/>
        <v>R+</v>
      </c>
      <c r="U378" s="91">
        <f t="shared" si="36"/>
        <v>11.20302188</v>
      </c>
      <c r="V378" s="87">
        <f t="shared" si="54"/>
        <v>0.3683207043</v>
      </c>
      <c r="W378" s="124">
        <f t="shared" si="55"/>
        <v>0.6316792957</v>
      </c>
      <c r="X378" s="87">
        <f t="shared" si="12"/>
        <v>0.4548779426</v>
      </c>
      <c r="Y378" s="124">
        <f t="shared" si="13"/>
        <v>0.5451220574</v>
      </c>
      <c r="Z378" s="87">
        <f t="shared" si="14"/>
        <v>0.5687963171</v>
      </c>
      <c r="AA378" s="89">
        <f t="shared" si="15"/>
        <v>0.197580353</v>
      </c>
      <c r="AB378" s="89">
        <f t="shared" si="16"/>
        <v>0.1923245622</v>
      </c>
      <c r="AC378" s="89">
        <f t="shared" si="17"/>
        <v>0.02789993402</v>
      </c>
      <c r="AD378" s="89">
        <f t="shared" si="18"/>
        <v>0.003600483624</v>
      </c>
      <c r="AE378" s="89">
        <f t="shared" si="19"/>
        <v>0.009798350033</v>
      </c>
      <c r="AF378" s="87"/>
      <c r="AG378" s="124"/>
      <c r="AH378" s="21">
        <v>375.0</v>
      </c>
      <c r="AI378" s="128">
        <f t="shared" si="20"/>
        <v>145698</v>
      </c>
      <c r="AJ378" s="182">
        <v>52545.0</v>
      </c>
      <c r="AK378" s="182">
        <v>90116.0</v>
      </c>
      <c r="AL378" s="183">
        <v>3037.0</v>
      </c>
      <c r="AM378" s="42">
        <v>109697.0</v>
      </c>
      <c r="AN378" s="71">
        <v>131460.0</v>
      </c>
      <c r="AO378" s="42"/>
      <c r="AP378" s="71"/>
      <c r="AQ378" s="109">
        <f t="shared" si="21"/>
        <v>-11.6062855</v>
      </c>
      <c r="AR378" s="198">
        <v>248073.0</v>
      </c>
      <c r="AS378" s="182">
        <v>97958.0</v>
      </c>
      <c r="AT378" s="182">
        <v>147213.0</v>
      </c>
      <c r="AU378" s="132">
        <f t="shared" si="37"/>
        <v>-12.00954911</v>
      </c>
      <c r="AV378" s="128">
        <v>102902.0</v>
      </c>
      <c r="AW378" s="130">
        <v>139304.0</v>
      </c>
      <c r="AX378" s="132">
        <f t="shared" si="38"/>
        <v>-11.20302188</v>
      </c>
      <c r="AY378" s="42">
        <v>699852.0</v>
      </c>
      <c r="AZ378" s="44">
        <v>372487.0</v>
      </c>
      <c r="BA378" s="44">
        <v>141256.0</v>
      </c>
      <c r="BB378" s="44">
        <v>154676.0</v>
      </c>
      <c r="BC378" s="44">
        <v>19462.0</v>
      </c>
      <c r="BD378" s="44">
        <v>2350.0</v>
      </c>
      <c r="BE378" s="71">
        <v>9621.0</v>
      </c>
      <c r="BF378" s="42">
        <v>524374.0</v>
      </c>
      <c r="BG378" s="44">
        <v>298262.0</v>
      </c>
      <c r="BH378" s="44">
        <v>103606.0</v>
      </c>
      <c r="BI378" s="44">
        <v>100850.0</v>
      </c>
      <c r="BJ378" s="44">
        <v>14630.0</v>
      </c>
      <c r="BK378" s="44">
        <v>1888.0</v>
      </c>
      <c r="BL378" s="71">
        <v>5138.0</v>
      </c>
      <c r="BM378" s="186"/>
      <c r="BN378" s="186"/>
      <c r="BO378" s="44"/>
      <c r="BP378" s="58"/>
      <c r="BQ378" s="58"/>
      <c r="BR378" s="58"/>
      <c r="BS378" s="58"/>
      <c r="BT378" s="58"/>
      <c r="BU378" s="58"/>
      <c r="BV378" s="58"/>
      <c r="BW378" s="58"/>
      <c r="BX378" s="58"/>
      <c r="BY378" s="58"/>
      <c r="BZ378" s="58"/>
      <c r="CA378" s="58"/>
      <c r="CB378" s="58"/>
      <c r="CC378" s="58"/>
      <c r="CD378" s="56"/>
      <c r="CE378" s="56"/>
      <c r="CF378" s="58"/>
      <c r="CG378" s="56"/>
      <c r="CH378" s="58"/>
      <c r="CI378" s="58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</row>
    <row r="379" ht="15.0" customHeight="1">
      <c r="A379" s="139" t="s">
        <v>2630</v>
      </c>
      <c r="B379" s="140" t="s">
        <v>2631</v>
      </c>
      <c r="C379" s="65" t="s">
        <v>2632</v>
      </c>
      <c r="D379" s="67" t="s">
        <v>2633</v>
      </c>
      <c r="E379" s="69" t="s">
        <v>2634</v>
      </c>
      <c r="F379" s="44" t="s">
        <v>2635</v>
      </c>
      <c r="G379" s="73">
        <v>1940.0</v>
      </c>
      <c r="H379" s="75" t="s">
        <v>110</v>
      </c>
      <c r="I379" s="73">
        <v>1996.0</v>
      </c>
      <c r="J379" s="87">
        <f t="shared" si="52"/>
        <v>0.5400958041</v>
      </c>
      <c r="K379" s="89">
        <f t="shared" si="53"/>
        <v>0.43262663</v>
      </c>
      <c r="L379" s="42" t="str">
        <f t="shared" si="31"/>
        <v>D+</v>
      </c>
      <c r="M379" s="180">
        <f t="shared" si="32"/>
        <v>5.08581265</v>
      </c>
      <c r="N379" s="87">
        <f t="shared" si="6"/>
        <v>0.5802797912</v>
      </c>
      <c r="O379" s="89">
        <f t="shared" si="7"/>
        <v>0.4197202088</v>
      </c>
      <c r="P379" s="44" t="str">
        <f t="shared" si="33"/>
        <v>D+</v>
      </c>
      <c r="Q379" s="180">
        <f t="shared" si="34"/>
        <v>6.063459805</v>
      </c>
      <c r="R379" s="87">
        <f t="shared" si="8"/>
        <v>0.5779650979</v>
      </c>
      <c r="S379" s="89">
        <f t="shared" si="9"/>
        <v>0.4220349021</v>
      </c>
      <c r="T379" s="44" t="str">
        <f t="shared" si="35"/>
        <v>D+</v>
      </c>
      <c r="U379" s="180">
        <f t="shared" si="36"/>
        <v>4.108165496</v>
      </c>
      <c r="V379" s="87">
        <f t="shared" si="54"/>
        <v>0.5552414391</v>
      </c>
      <c r="W379" s="124">
        <f t="shared" si="55"/>
        <v>0.4447585609</v>
      </c>
      <c r="X379" s="87">
        <f t="shared" si="12"/>
        <v>0.6229142251</v>
      </c>
      <c r="Y379" s="124">
        <f t="shared" si="13"/>
        <v>0.3770857749</v>
      </c>
      <c r="Z379" s="87">
        <f t="shared" si="14"/>
        <v>0.1937713219</v>
      </c>
      <c r="AA379" s="89">
        <f t="shared" si="15"/>
        <v>0.0168064883</v>
      </c>
      <c r="AB379" s="89">
        <f t="shared" si="16"/>
        <v>0.7728603</v>
      </c>
      <c r="AC379" s="89">
        <f t="shared" si="17"/>
        <v>0.01159053361</v>
      </c>
      <c r="AD379" s="89">
        <f t="shared" si="18"/>
        <v>0.001351728281</v>
      </c>
      <c r="AE379" s="89">
        <f t="shared" si="19"/>
        <v>0.003619627953</v>
      </c>
      <c r="AF379" s="87"/>
      <c r="AG379" s="124"/>
      <c r="AH379" s="21">
        <v>376.0</v>
      </c>
      <c r="AI379" s="128">
        <f t="shared" si="20"/>
        <v>90184</v>
      </c>
      <c r="AJ379" s="182">
        <v>48708.0</v>
      </c>
      <c r="AK379" s="182">
        <v>39016.0</v>
      </c>
      <c r="AL379" s="183">
        <v>2460.0</v>
      </c>
      <c r="AM379" s="42">
        <v>89296.0</v>
      </c>
      <c r="AN379" s="71">
        <v>54056.0</v>
      </c>
      <c r="AO379" s="42"/>
      <c r="AP379" s="71"/>
      <c r="AQ379" s="109">
        <f t="shared" si="21"/>
        <v>5.08581265</v>
      </c>
      <c r="AR379" s="198">
        <v>151351.0</v>
      </c>
      <c r="AS379" s="182">
        <v>86941.0</v>
      </c>
      <c r="AT379" s="182">
        <v>62885.0</v>
      </c>
      <c r="AU379" s="132">
        <f t="shared" si="37"/>
        <v>6.063459805</v>
      </c>
      <c r="AV379" s="128">
        <v>83924.0</v>
      </c>
      <c r="AW379" s="130">
        <v>61282.0</v>
      </c>
      <c r="AX379" s="132">
        <f t="shared" si="38"/>
        <v>4.108165496</v>
      </c>
      <c r="AY379" s="42">
        <v>693850.0</v>
      </c>
      <c r="AZ379" s="44">
        <v>112499.0</v>
      </c>
      <c r="BA379" s="44">
        <v>10009.0</v>
      </c>
      <c r="BB379" s="44">
        <v>560294.0</v>
      </c>
      <c r="BC379" s="44">
        <v>7323.0</v>
      </c>
      <c r="BD379" s="44">
        <v>833.0</v>
      </c>
      <c r="BE379" s="71">
        <v>2892.0</v>
      </c>
      <c r="BF379" s="42">
        <v>466070.0</v>
      </c>
      <c r="BG379" s="44">
        <v>90311.0</v>
      </c>
      <c r="BH379" s="44">
        <v>7833.0</v>
      </c>
      <c r="BI379" s="44">
        <v>360207.0</v>
      </c>
      <c r="BJ379" s="44">
        <v>5402.0</v>
      </c>
      <c r="BK379" s="44">
        <v>630.0</v>
      </c>
      <c r="BL379" s="71">
        <v>1687.0</v>
      </c>
      <c r="BM379" s="186"/>
      <c r="BN379" s="186"/>
      <c r="BO379" s="44"/>
      <c r="BP379" s="58"/>
      <c r="BQ379" s="58"/>
      <c r="BR379" s="58"/>
      <c r="BS379" s="58"/>
      <c r="BT379" s="58"/>
      <c r="BU379" s="58"/>
      <c r="BV379" s="58"/>
      <c r="BW379" s="58"/>
      <c r="BX379" s="58"/>
      <c r="BY379" s="58"/>
      <c r="BZ379" s="58"/>
      <c r="CA379" s="58"/>
      <c r="CB379" s="58"/>
      <c r="CC379" s="58"/>
      <c r="CD379" s="56"/>
      <c r="CE379" s="56"/>
      <c r="CF379" s="58"/>
      <c r="CG379" s="56"/>
      <c r="CH379" s="58"/>
      <c r="CI379" s="58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</row>
    <row r="380" ht="15.0" customHeight="1">
      <c r="A380" s="176" t="s">
        <v>2636</v>
      </c>
      <c r="B380" s="178" t="s">
        <v>2637</v>
      </c>
      <c r="C380" s="65" t="s">
        <v>2638</v>
      </c>
      <c r="D380" s="67" t="s">
        <v>2639</v>
      </c>
      <c r="E380" s="69" t="s">
        <v>2640</v>
      </c>
      <c r="F380" s="71" t="s">
        <v>2641</v>
      </c>
      <c r="G380" s="73">
        <v>1972.0</v>
      </c>
      <c r="H380" s="75" t="s">
        <v>110</v>
      </c>
      <c r="I380" s="73">
        <v>2012.0</v>
      </c>
      <c r="J380" s="87">
        <f t="shared" si="52"/>
        <v>0.6748922782</v>
      </c>
      <c r="K380" s="89">
        <f t="shared" si="53"/>
        <v>0.2916900349</v>
      </c>
      <c r="L380" s="42" t="str">
        <f t="shared" si="31"/>
        <v>D+</v>
      </c>
      <c r="M380" s="180">
        <f t="shared" si="32"/>
        <v>12.21376697</v>
      </c>
      <c r="N380" s="87">
        <f t="shared" si="6"/>
        <v>0.6502755814</v>
      </c>
      <c r="O380" s="89">
        <f t="shared" si="7"/>
        <v>0.3497244186</v>
      </c>
      <c r="P380" s="44" t="str">
        <f t="shared" si="33"/>
        <v>D+</v>
      </c>
      <c r="Q380" s="180">
        <f t="shared" si="34"/>
        <v>13.06303883</v>
      </c>
      <c r="R380" s="87">
        <f t="shared" si="8"/>
        <v>0.6505283941</v>
      </c>
      <c r="S380" s="89">
        <f t="shared" si="9"/>
        <v>0.3494716059</v>
      </c>
      <c r="T380" s="44" t="str">
        <f t="shared" si="35"/>
        <v>D+</v>
      </c>
      <c r="U380" s="180">
        <f t="shared" si="36"/>
        <v>11.36449512</v>
      </c>
      <c r="V380" s="87">
        <f t="shared" si="54"/>
        <v>0.6982253545</v>
      </c>
      <c r="W380" s="124">
        <f t="shared" si="55"/>
        <v>0.3017746455</v>
      </c>
      <c r="X380" s="87">
        <f t="shared" si="12"/>
        <v>0.6651732417</v>
      </c>
      <c r="Y380" s="124">
        <f t="shared" si="13"/>
        <v>0.3348267583</v>
      </c>
      <c r="Z380" s="87">
        <f t="shared" si="14"/>
        <v>0.1711109023</v>
      </c>
      <c r="AA380" s="89">
        <f t="shared" si="15"/>
        <v>0.03045053805</v>
      </c>
      <c r="AB380" s="89">
        <f t="shared" si="16"/>
        <v>0.7753499146</v>
      </c>
      <c r="AC380" s="89">
        <f t="shared" si="17"/>
        <v>0.01359417258</v>
      </c>
      <c r="AD380" s="89">
        <f t="shared" si="18"/>
        <v>0.002635083792</v>
      </c>
      <c r="AE380" s="89">
        <f t="shared" si="19"/>
        <v>0.006859388661</v>
      </c>
      <c r="AF380" s="87"/>
      <c r="AG380" s="124"/>
      <c r="AH380" s="21">
        <v>377.0</v>
      </c>
      <c r="AI380" s="128">
        <f t="shared" si="20"/>
        <v>73105</v>
      </c>
      <c r="AJ380" s="182">
        <v>49338.0</v>
      </c>
      <c r="AK380" s="182">
        <v>21324.0</v>
      </c>
      <c r="AL380" s="183">
        <v>2443.0</v>
      </c>
      <c r="AM380" s="42">
        <v>101403.0</v>
      </c>
      <c r="AN380" s="71">
        <v>51043.0</v>
      </c>
      <c r="AO380" s="42"/>
      <c r="AP380" s="71"/>
      <c r="AQ380" s="109">
        <f t="shared" si="21"/>
        <v>12.21376697</v>
      </c>
      <c r="AR380" s="198">
        <v>157414.0</v>
      </c>
      <c r="AS380" s="182">
        <v>100993.0</v>
      </c>
      <c r="AT380" s="182">
        <v>54315.0</v>
      </c>
      <c r="AU380" s="132">
        <f t="shared" si="37"/>
        <v>13.06303883</v>
      </c>
      <c r="AV380" s="128">
        <v>109387.0</v>
      </c>
      <c r="AW380" s="130">
        <v>58764.0</v>
      </c>
      <c r="AX380" s="132">
        <f t="shared" si="38"/>
        <v>11.36449512</v>
      </c>
      <c r="AY380" s="42">
        <v>692582.0</v>
      </c>
      <c r="AZ380" s="44">
        <v>102246.0</v>
      </c>
      <c r="BA380" s="44">
        <v>20224.0</v>
      </c>
      <c r="BB380" s="44">
        <v>554318.0</v>
      </c>
      <c r="BC380" s="44">
        <v>8258.0</v>
      </c>
      <c r="BD380" s="44">
        <v>1673.0</v>
      </c>
      <c r="BE380" s="71">
        <v>5863.0</v>
      </c>
      <c r="BF380" s="42">
        <v>489548.0</v>
      </c>
      <c r="BG380" s="44">
        <v>83767.0</v>
      </c>
      <c r="BH380" s="44">
        <v>14907.0</v>
      </c>
      <c r="BI380" s="44">
        <v>379571.0</v>
      </c>
      <c r="BJ380" s="44">
        <v>6655.0</v>
      </c>
      <c r="BK380" s="44">
        <v>1290.0</v>
      </c>
      <c r="BL380" s="71">
        <v>3358.0</v>
      </c>
      <c r="BM380" s="186"/>
      <c r="BN380" s="186"/>
      <c r="BO380" s="44"/>
      <c r="BP380" s="58"/>
      <c r="BQ380" s="58"/>
      <c r="BR380" s="58"/>
      <c r="BS380" s="58"/>
      <c r="BT380" s="58"/>
      <c r="BU380" s="58"/>
      <c r="BV380" s="58"/>
      <c r="BW380" s="58"/>
      <c r="BX380" s="58"/>
      <c r="BY380" s="58"/>
      <c r="BZ380" s="58"/>
      <c r="CA380" s="58"/>
      <c r="CB380" s="58"/>
      <c r="CC380" s="58"/>
      <c r="CD380" s="56"/>
      <c r="CE380" s="56"/>
      <c r="CF380" s="58"/>
      <c r="CG380" s="56"/>
      <c r="CH380" s="58"/>
      <c r="CI380" s="58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</row>
    <row r="381" ht="15.0" customHeight="1">
      <c r="A381" s="139" t="s">
        <v>2642</v>
      </c>
      <c r="B381" s="140" t="s">
        <v>2643</v>
      </c>
      <c r="C381" s="72" t="s">
        <v>249</v>
      </c>
      <c r="D381" s="74" t="s">
        <v>2644</v>
      </c>
      <c r="E381" s="69" t="s">
        <v>2645</v>
      </c>
      <c r="F381" s="71" t="s">
        <v>2646</v>
      </c>
      <c r="G381" s="73">
        <v>1954.0</v>
      </c>
      <c r="H381" s="75" t="s">
        <v>129</v>
      </c>
      <c r="I381" s="73">
        <v>2010.0</v>
      </c>
      <c r="J381" s="87">
        <f t="shared" si="52"/>
        <v>0.3240055696</v>
      </c>
      <c r="K381" s="89">
        <f t="shared" si="53"/>
        <v>0.6458209461</v>
      </c>
      <c r="L381" s="42" t="str">
        <f t="shared" si="31"/>
        <v>R+</v>
      </c>
      <c r="M381" s="91">
        <f t="shared" si="32"/>
        <v>12.9024794</v>
      </c>
      <c r="N381" s="87">
        <f t="shared" si="6"/>
        <v>0.3845114629</v>
      </c>
      <c r="O381" s="89">
        <f t="shared" si="7"/>
        <v>0.6154885371</v>
      </c>
      <c r="P381" s="44" t="str">
        <f t="shared" si="33"/>
        <v>R+</v>
      </c>
      <c r="Q381" s="91">
        <f t="shared" si="34"/>
        <v>13.51337303</v>
      </c>
      <c r="R381" s="87">
        <f t="shared" si="8"/>
        <v>0.4139675851</v>
      </c>
      <c r="S381" s="89">
        <f t="shared" si="9"/>
        <v>0.5860324149</v>
      </c>
      <c r="T381" s="44" t="str">
        <f t="shared" si="35"/>
        <v>R+</v>
      </c>
      <c r="U381" s="91">
        <f t="shared" si="36"/>
        <v>12.29158578</v>
      </c>
      <c r="V381" s="87">
        <f t="shared" si="54"/>
        <v>0.3340861116</v>
      </c>
      <c r="W381" s="124">
        <f t="shared" si="55"/>
        <v>0.6659138884</v>
      </c>
      <c r="X381" s="78">
        <f t="shared" si="12"/>
        <v>0</v>
      </c>
      <c r="Y381" s="80">
        <f t="shared" si="13"/>
        <v>1</v>
      </c>
      <c r="Z381" s="87">
        <f t="shared" si="14"/>
        <v>0.621278855</v>
      </c>
      <c r="AA381" s="89">
        <f t="shared" si="15"/>
        <v>0.1242344592</v>
      </c>
      <c r="AB381" s="89">
        <f t="shared" si="16"/>
        <v>0.198705965</v>
      </c>
      <c r="AC381" s="89">
        <f t="shared" si="17"/>
        <v>0.04170000523</v>
      </c>
      <c r="AD381" s="89">
        <f t="shared" si="18"/>
        <v>0.002865870529</v>
      </c>
      <c r="AE381" s="89">
        <f t="shared" si="19"/>
        <v>0.01121484495</v>
      </c>
      <c r="AF381" s="78"/>
      <c r="AG381" s="80"/>
      <c r="AH381" s="21">
        <v>378.0</v>
      </c>
      <c r="AI381" s="128">
        <f t="shared" si="20"/>
        <v>132865</v>
      </c>
      <c r="AJ381" s="182">
        <v>43049.0</v>
      </c>
      <c r="AK381" s="182">
        <v>85807.0</v>
      </c>
      <c r="AL381" s="183">
        <v>4009.0</v>
      </c>
      <c r="AM381" s="42">
        <v>0.0</v>
      </c>
      <c r="AN381" s="71">
        <v>143284.0</v>
      </c>
      <c r="AO381" s="42"/>
      <c r="AP381" s="71"/>
      <c r="AQ381" s="109">
        <f t="shared" si="21"/>
        <v>-12.9024794</v>
      </c>
      <c r="AR381" s="198">
        <v>224079.0</v>
      </c>
      <c r="AS381" s="182">
        <v>84531.0</v>
      </c>
      <c r="AT381" s="182">
        <v>135309.0</v>
      </c>
      <c r="AU381" s="132">
        <f t="shared" si="37"/>
        <v>-13.51337303</v>
      </c>
      <c r="AV381" s="128">
        <v>95884.0</v>
      </c>
      <c r="AW381" s="130">
        <v>135738.0</v>
      </c>
      <c r="AX381" s="132">
        <f t="shared" si="38"/>
        <v>-12.29158578</v>
      </c>
      <c r="AY381" s="42">
        <v>702420.0</v>
      </c>
      <c r="AZ381" s="44">
        <v>404411.0</v>
      </c>
      <c r="BA381" s="44">
        <v>93389.0</v>
      </c>
      <c r="BB381" s="44">
        <v>163935.0</v>
      </c>
      <c r="BC381" s="44">
        <v>27921.0</v>
      </c>
      <c r="BD381" s="44">
        <v>1926.0</v>
      </c>
      <c r="BE381" s="71">
        <v>10838.0</v>
      </c>
      <c r="BF381" s="42">
        <v>534916.0</v>
      </c>
      <c r="BG381" s="44">
        <v>332332.0</v>
      </c>
      <c r="BH381" s="44">
        <v>66455.0</v>
      </c>
      <c r="BI381" s="44">
        <v>106291.0</v>
      </c>
      <c r="BJ381" s="44">
        <v>22306.0</v>
      </c>
      <c r="BK381" s="44">
        <v>1533.0</v>
      </c>
      <c r="BL381" s="71">
        <v>5999.0</v>
      </c>
      <c r="BM381" s="186"/>
      <c r="BN381" s="186"/>
      <c r="BO381" s="44"/>
      <c r="BP381" s="58"/>
      <c r="BQ381" s="58"/>
      <c r="BR381" s="58"/>
      <c r="BS381" s="58"/>
      <c r="BT381" s="58"/>
      <c r="BU381" s="58"/>
      <c r="BV381" s="58"/>
      <c r="BW381" s="58"/>
      <c r="BX381" s="58"/>
      <c r="BY381" s="58"/>
      <c r="BZ381" s="58"/>
      <c r="CA381" s="58"/>
      <c r="CB381" s="58"/>
      <c r="CC381" s="58"/>
      <c r="CD381" s="56"/>
      <c r="CE381" s="56"/>
      <c r="CF381" s="58"/>
      <c r="CG381" s="56"/>
      <c r="CH381" s="58"/>
      <c r="CI381" s="58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</row>
    <row r="382" ht="15.0" customHeight="1">
      <c r="A382" s="176" t="s">
        <v>2647</v>
      </c>
      <c r="B382" s="178" t="s">
        <v>2648</v>
      </c>
      <c r="C382" s="65" t="s">
        <v>2649</v>
      </c>
      <c r="D382" s="67" t="s">
        <v>2650</v>
      </c>
      <c r="E382" s="69" t="s">
        <v>2651</v>
      </c>
      <c r="F382" s="44" t="s">
        <v>2652</v>
      </c>
      <c r="G382" s="73">
        <v>1950.0</v>
      </c>
      <c r="H382" s="75" t="s">
        <v>2653</v>
      </c>
      <c r="I382" s="73">
        <v>1994.0</v>
      </c>
      <c r="J382" s="87">
        <f t="shared" si="52"/>
        <v>0.7178285067</v>
      </c>
      <c r="K382" s="89">
        <f t="shared" si="53"/>
        <v>0.2476087162</v>
      </c>
      <c r="L382" s="42" t="str">
        <f t="shared" si="31"/>
        <v>D+</v>
      </c>
      <c r="M382" s="180">
        <f t="shared" si="32"/>
        <v>24.13568902</v>
      </c>
      <c r="N382" s="87">
        <f t="shared" si="6"/>
        <v>0.7694188192</v>
      </c>
      <c r="O382" s="89">
        <f t="shared" si="7"/>
        <v>0.2305811808</v>
      </c>
      <c r="P382" s="44" t="str">
        <f t="shared" si="33"/>
        <v>D+</v>
      </c>
      <c r="Q382" s="180">
        <f t="shared" si="34"/>
        <v>24.9773626</v>
      </c>
      <c r="R382" s="87">
        <f t="shared" si="8"/>
        <v>0.7698235973</v>
      </c>
      <c r="S382" s="89">
        <f t="shared" si="9"/>
        <v>0.2301764027</v>
      </c>
      <c r="T382" s="44" t="str">
        <f t="shared" si="35"/>
        <v>D+</v>
      </c>
      <c r="U382" s="180">
        <f t="shared" si="36"/>
        <v>23.29401544</v>
      </c>
      <c r="V382" s="87">
        <f t="shared" si="54"/>
        <v>0.7435268599</v>
      </c>
      <c r="W382" s="124">
        <f t="shared" si="55"/>
        <v>0.2564731401</v>
      </c>
      <c r="X382" s="87">
        <f t="shared" si="12"/>
        <v>0.7686319242</v>
      </c>
      <c r="Y382" s="124">
        <f t="shared" si="13"/>
        <v>0.2313680758</v>
      </c>
      <c r="Z382" s="87">
        <f t="shared" si="14"/>
        <v>0.200369275</v>
      </c>
      <c r="AA382" s="89">
        <f t="shared" si="15"/>
        <v>0.4103015137</v>
      </c>
      <c r="AB382" s="89">
        <f t="shared" si="16"/>
        <v>0.3400316057</v>
      </c>
      <c r="AC382" s="89">
        <f t="shared" si="17"/>
        <v>0.03709609275</v>
      </c>
      <c r="AD382" s="89">
        <f t="shared" si="18"/>
        <v>0.001921530074</v>
      </c>
      <c r="AE382" s="89">
        <f t="shared" si="19"/>
        <v>0.01027998278</v>
      </c>
      <c r="AF382" s="87"/>
      <c r="AG382" s="124"/>
      <c r="AH382" s="21">
        <v>379.0</v>
      </c>
      <c r="AI382" s="128">
        <f t="shared" si="20"/>
        <v>106010</v>
      </c>
      <c r="AJ382" s="182">
        <v>76097.0</v>
      </c>
      <c r="AK382" s="182">
        <v>26249.0</v>
      </c>
      <c r="AL382" s="183">
        <v>3664.0</v>
      </c>
      <c r="AM382" s="42">
        <v>146223.0</v>
      </c>
      <c r="AN382" s="71">
        <v>44015.0</v>
      </c>
      <c r="AO382" s="42"/>
      <c r="AP382" s="71"/>
      <c r="AQ382" s="109">
        <f t="shared" si="21"/>
        <v>24.13568902</v>
      </c>
      <c r="AR382" s="198">
        <v>197206.0</v>
      </c>
      <c r="AS382" s="182">
        <v>150129.0</v>
      </c>
      <c r="AT382" s="182">
        <v>44991.0</v>
      </c>
      <c r="AU382" s="132">
        <f t="shared" si="37"/>
        <v>24.9773626</v>
      </c>
      <c r="AV382" s="128">
        <v>150733.0</v>
      </c>
      <c r="AW382" s="130">
        <v>45069.0</v>
      </c>
      <c r="AX382" s="132">
        <f t="shared" si="38"/>
        <v>23.29401544</v>
      </c>
      <c r="AY382" s="42">
        <v>678812.0</v>
      </c>
      <c r="AZ382" s="44">
        <v>112335.0</v>
      </c>
      <c r="BA382" s="44">
        <v>275335.0</v>
      </c>
      <c r="BB382" s="44">
        <v>259219.0</v>
      </c>
      <c r="BC382" s="44">
        <v>22600.0</v>
      </c>
      <c r="BD382" s="44">
        <v>1192.0</v>
      </c>
      <c r="BE382" s="71">
        <v>8131.0</v>
      </c>
      <c r="BF382" s="42">
        <v>492316.0</v>
      </c>
      <c r="BG382" s="44">
        <v>98645.0</v>
      </c>
      <c r="BH382" s="44">
        <v>201998.0</v>
      </c>
      <c r="BI382" s="44">
        <v>167403.0</v>
      </c>
      <c r="BJ382" s="44">
        <v>18263.0</v>
      </c>
      <c r="BK382" s="44">
        <v>946.0</v>
      </c>
      <c r="BL382" s="71">
        <v>5061.0</v>
      </c>
      <c r="BM382" s="186"/>
      <c r="BN382" s="186"/>
      <c r="BO382" s="44"/>
      <c r="BP382" s="58"/>
      <c r="BQ382" s="58"/>
      <c r="BR382" s="58"/>
      <c r="BS382" s="58"/>
      <c r="BT382" s="58"/>
      <c r="BU382" s="58"/>
      <c r="BV382" s="58"/>
      <c r="BW382" s="58"/>
      <c r="BX382" s="58"/>
      <c r="BY382" s="58"/>
      <c r="BZ382" s="58"/>
      <c r="CA382" s="58"/>
      <c r="CB382" s="58"/>
      <c r="CC382" s="58"/>
      <c r="CD382" s="56"/>
      <c r="CE382" s="56"/>
      <c r="CF382" s="58"/>
      <c r="CG382" s="56"/>
      <c r="CH382" s="58"/>
      <c r="CI382" s="58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</row>
    <row r="383" ht="15.0" customHeight="1">
      <c r="A383" s="139" t="s">
        <v>2654</v>
      </c>
      <c r="B383" s="140" t="s">
        <v>2655</v>
      </c>
      <c r="C383" s="72" t="s">
        <v>1415</v>
      </c>
      <c r="D383" s="74" t="s">
        <v>2656</v>
      </c>
      <c r="E383" s="69" t="s">
        <v>2657</v>
      </c>
      <c r="F383" s="71" t="s">
        <v>2658</v>
      </c>
      <c r="G383" s="73">
        <v>1949.0</v>
      </c>
      <c r="H383" s="75" t="s">
        <v>129</v>
      </c>
      <c r="I383" s="73">
        <v>2002.0</v>
      </c>
      <c r="J383" s="87">
        <f t="shared" si="52"/>
        <v>0.184113965</v>
      </c>
      <c r="K383" s="89">
        <f t="shared" si="53"/>
        <v>0.7712151953</v>
      </c>
      <c r="L383" s="42" t="str">
        <f t="shared" si="31"/>
        <v>R+</v>
      </c>
      <c r="M383" s="91">
        <f t="shared" si="32"/>
        <v>26.04959983</v>
      </c>
      <c r="N383" s="87">
        <f t="shared" si="6"/>
        <v>0.2537767588</v>
      </c>
      <c r="O383" s="89">
        <f t="shared" si="7"/>
        <v>0.7462232412</v>
      </c>
      <c r="P383" s="44" t="str">
        <f t="shared" si="33"/>
        <v>R+</v>
      </c>
      <c r="Q383" s="91">
        <f t="shared" si="34"/>
        <v>26.58684343</v>
      </c>
      <c r="R383" s="87">
        <f t="shared" si="8"/>
        <v>0.2817598807</v>
      </c>
      <c r="S383" s="89">
        <f t="shared" si="9"/>
        <v>0.7182401193</v>
      </c>
      <c r="T383" s="44" t="str">
        <f t="shared" si="35"/>
        <v>R+</v>
      </c>
      <c r="U383" s="91">
        <f t="shared" si="36"/>
        <v>25.51235622</v>
      </c>
      <c r="V383" s="87">
        <f t="shared" si="54"/>
        <v>0.1927230662</v>
      </c>
      <c r="W383" s="124">
        <f t="shared" si="55"/>
        <v>0.8072769338</v>
      </c>
      <c r="X383" s="78">
        <f t="shared" si="12"/>
        <v>0</v>
      </c>
      <c r="Y383" s="80">
        <f t="shared" si="13"/>
        <v>1</v>
      </c>
      <c r="Z383" s="87">
        <f t="shared" si="14"/>
        <v>0.6215812402</v>
      </c>
      <c r="AA383" s="89">
        <f t="shared" si="15"/>
        <v>0.05741741833</v>
      </c>
      <c r="AB383" s="89">
        <f t="shared" si="16"/>
        <v>0.2944278962</v>
      </c>
      <c r="AC383" s="89">
        <f t="shared" si="17"/>
        <v>0.01381147471</v>
      </c>
      <c r="AD383" s="89">
        <f t="shared" si="18"/>
        <v>0.003907971843</v>
      </c>
      <c r="AE383" s="89">
        <f t="shared" si="19"/>
        <v>0.008853998706</v>
      </c>
      <c r="AF383" s="78"/>
      <c r="AG383" s="80"/>
      <c r="AH383" s="21">
        <v>380.0</v>
      </c>
      <c r="AI383" s="128">
        <f t="shared" si="20"/>
        <v>115825</v>
      </c>
      <c r="AJ383" s="182">
        <v>21325.0</v>
      </c>
      <c r="AK383" s="182">
        <v>89326.0</v>
      </c>
      <c r="AL383" s="183">
        <v>5174.0</v>
      </c>
      <c r="AM383" s="42">
        <v>0.0</v>
      </c>
      <c r="AN383" s="71">
        <v>163239.0</v>
      </c>
      <c r="AO383" s="42"/>
      <c r="AP383" s="71"/>
      <c r="AQ383" s="109">
        <f t="shared" si="21"/>
        <v>-26.04959983</v>
      </c>
      <c r="AR383" s="198">
        <v>217619.0</v>
      </c>
      <c r="AS383" s="182">
        <v>54461.0</v>
      </c>
      <c r="AT383" s="182">
        <v>160141.0</v>
      </c>
      <c r="AU383" s="132">
        <f t="shared" si="37"/>
        <v>-26.58684343</v>
      </c>
      <c r="AV383" s="128">
        <v>66122.0</v>
      </c>
      <c r="AW383" s="130">
        <v>168553.0</v>
      </c>
      <c r="AX383" s="132">
        <f t="shared" si="38"/>
        <v>-25.51235622</v>
      </c>
      <c r="AY383" s="42">
        <v>700602.0</v>
      </c>
      <c r="AZ383" s="44">
        <v>402548.0</v>
      </c>
      <c r="BA383" s="44">
        <v>40888.0</v>
      </c>
      <c r="BB383" s="44">
        <v>237388.0</v>
      </c>
      <c r="BC383" s="44">
        <v>8923.0</v>
      </c>
      <c r="BD383" s="44">
        <v>2579.0</v>
      </c>
      <c r="BE383" s="71">
        <v>8276.0</v>
      </c>
      <c r="BF383" s="42">
        <v>524057.0</v>
      </c>
      <c r="BG383" s="44">
        <v>325744.0</v>
      </c>
      <c r="BH383" s="44">
        <v>30090.0</v>
      </c>
      <c r="BI383" s="44">
        <v>154297.0</v>
      </c>
      <c r="BJ383" s="44">
        <v>7238.0</v>
      </c>
      <c r="BK383" s="44">
        <v>2048.0</v>
      </c>
      <c r="BL383" s="71">
        <v>4640.0</v>
      </c>
      <c r="BM383" s="186"/>
      <c r="BN383" s="186"/>
      <c r="BO383" s="44"/>
      <c r="BP383" s="58"/>
      <c r="BQ383" s="58"/>
      <c r="BR383" s="58"/>
      <c r="BS383" s="58"/>
      <c r="BT383" s="58"/>
      <c r="BU383" s="58"/>
      <c r="BV383" s="58"/>
      <c r="BW383" s="58"/>
      <c r="BX383" s="58"/>
      <c r="BY383" s="58"/>
      <c r="BZ383" s="58"/>
      <c r="CA383" s="58"/>
      <c r="CB383" s="58"/>
      <c r="CC383" s="58"/>
      <c r="CD383" s="56"/>
      <c r="CE383" s="56"/>
      <c r="CF383" s="58"/>
      <c r="CG383" s="56"/>
      <c r="CH383" s="58"/>
      <c r="CI383" s="58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</row>
    <row r="384" ht="15.0" customHeight="1">
      <c r="A384" s="176" t="s">
        <v>2659</v>
      </c>
      <c r="B384" s="178" t="s">
        <v>2660</v>
      </c>
      <c r="C384" s="65" t="s">
        <v>2661</v>
      </c>
      <c r="D384" s="67" t="s">
        <v>2662</v>
      </c>
      <c r="E384" s="69" t="s">
        <v>2663</v>
      </c>
      <c r="F384" s="71" t="s">
        <v>2664</v>
      </c>
      <c r="G384" s="73">
        <v>1974.0</v>
      </c>
      <c r="H384" s="75" t="s">
        <v>110</v>
      </c>
      <c r="I384" s="73">
        <v>2012.0</v>
      </c>
      <c r="J384" s="87">
        <f t="shared" si="52"/>
        <v>0.7566049748</v>
      </c>
      <c r="K384" s="82">
        <f t="shared" si="53"/>
        <v>0</v>
      </c>
      <c r="L384" s="42" t="str">
        <f t="shared" si="31"/>
        <v>D+</v>
      </c>
      <c r="M384" s="180">
        <f t="shared" si="32"/>
        <v>6.497183296</v>
      </c>
      <c r="N384" s="87">
        <f t="shared" si="6"/>
        <v>0.5975227183</v>
      </c>
      <c r="O384" s="89">
        <f t="shared" si="7"/>
        <v>0.4024772817</v>
      </c>
      <c r="P384" s="44" t="str">
        <f t="shared" si="33"/>
        <v>D+</v>
      </c>
      <c r="Q384" s="180">
        <f t="shared" si="34"/>
        <v>7.787752514</v>
      </c>
      <c r="R384" s="87">
        <f t="shared" si="8"/>
        <v>0.5889495837</v>
      </c>
      <c r="S384" s="89">
        <f t="shared" si="9"/>
        <v>0.4110504163</v>
      </c>
      <c r="T384" s="44" t="str">
        <f t="shared" si="35"/>
        <v>D+</v>
      </c>
      <c r="U384" s="180">
        <f t="shared" si="36"/>
        <v>5.206614078</v>
      </c>
      <c r="V384" s="78">
        <f t="shared" si="54"/>
        <v>1</v>
      </c>
      <c r="W384" s="80">
        <f t="shared" si="55"/>
        <v>0</v>
      </c>
      <c r="X384" s="87">
        <f t="shared" si="12"/>
        <v>0.6561562886</v>
      </c>
      <c r="Y384" s="124">
        <f t="shared" si="13"/>
        <v>0.3438437114</v>
      </c>
      <c r="Z384" s="87">
        <f t="shared" si="14"/>
        <v>0.2659027086</v>
      </c>
      <c r="AA384" s="89">
        <f t="shared" si="15"/>
        <v>0.04632837079</v>
      </c>
      <c r="AB384" s="89">
        <f t="shared" si="16"/>
        <v>0.6466395982</v>
      </c>
      <c r="AC384" s="89">
        <f t="shared" si="17"/>
        <v>0.02763286291</v>
      </c>
      <c r="AD384" s="89">
        <f t="shared" si="18"/>
        <v>0.002309363256</v>
      </c>
      <c r="AE384" s="89">
        <f t="shared" si="19"/>
        <v>0.01118709618</v>
      </c>
      <c r="AF384" s="87"/>
      <c r="AG384" s="124"/>
      <c r="AH384" s="21">
        <v>381.0</v>
      </c>
      <c r="AI384" s="128">
        <f t="shared" si="20"/>
        <v>87964</v>
      </c>
      <c r="AJ384" s="182">
        <v>66554.0</v>
      </c>
      <c r="AK384" s="75">
        <v>0.0</v>
      </c>
      <c r="AL384" s="183">
        <v>21410.0</v>
      </c>
      <c r="AM384" s="42">
        <v>119032.0</v>
      </c>
      <c r="AN384" s="71">
        <v>62376.0</v>
      </c>
      <c r="AO384" s="42"/>
      <c r="AP384" s="71"/>
      <c r="AQ384" s="109">
        <f t="shared" si="21"/>
        <v>6.497183296</v>
      </c>
      <c r="AR384" s="198">
        <v>187835.0</v>
      </c>
      <c r="AS384" s="182">
        <v>110663.0</v>
      </c>
      <c r="AT384" s="182">
        <v>74540.0</v>
      </c>
      <c r="AU384" s="132">
        <f t="shared" si="37"/>
        <v>7.787752514</v>
      </c>
      <c r="AV384" s="128">
        <v>115579.0</v>
      </c>
      <c r="AW384" s="130">
        <v>80667.0</v>
      </c>
      <c r="AX384" s="132">
        <f t="shared" si="38"/>
        <v>5.206614078</v>
      </c>
      <c r="AY384" s="42">
        <v>690154.0</v>
      </c>
      <c r="AZ384" s="44">
        <v>160686.0</v>
      </c>
      <c r="BA384" s="44">
        <v>30256.0</v>
      </c>
      <c r="BB384" s="44">
        <v>471362.0</v>
      </c>
      <c r="BC384" s="44">
        <v>17201.0</v>
      </c>
      <c r="BD384" s="44">
        <v>1408.0</v>
      </c>
      <c r="BE384" s="71">
        <v>9241.0</v>
      </c>
      <c r="BF384" s="42">
        <v>503169.0</v>
      </c>
      <c r="BG384" s="44">
        <v>133794.0</v>
      </c>
      <c r="BH384" s="44">
        <v>23311.0</v>
      </c>
      <c r="BI384" s="44">
        <v>325369.0</v>
      </c>
      <c r="BJ384" s="44">
        <v>13904.0</v>
      </c>
      <c r="BK384" s="44">
        <v>1162.0</v>
      </c>
      <c r="BL384" s="71">
        <v>5629.0</v>
      </c>
      <c r="BM384" s="186"/>
      <c r="BN384" s="186"/>
      <c r="BO384" s="44"/>
      <c r="BP384" s="58"/>
      <c r="BQ384" s="58"/>
      <c r="BR384" s="58"/>
      <c r="BS384" s="58"/>
      <c r="BT384" s="58"/>
      <c r="BU384" s="58"/>
      <c r="BV384" s="58"/>
      <c r="BW384" s="58"/>
      <c r="BX384" s="58"/>
      <c r="BY384" s="58"/>
      <c r="BZ384" s="58"/>
      <c r="CA384" s="58"/>
      <c r="CB384" s="58"/>
      <c r="CC384" s="58"/>
      <c r="CD384" s="56"/>
      <c r="CE384" s="56"/>
      <c r="CF384" s="58"/>
      <c r="CG384" s="56"/>
      <c r="CH384" s="58"/>
      <c r="CI384" s="58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</row>
    <row r="385" ht="15.0" customHeight="1">
      <c r="A385" s="139" t="s">
        <v>2665</v>
      </c>
      <c r="B385" s="140" t="s">
        <v>2666</v>
      </c>
      <c r="C385" s="72" t="s">
        <v>757</v>
      </c>
      <c r="D385" s="74" t="s">
        <v>1877</v>
      </c>
      <c r="E385" s="69" t="s">
        <v>2667</v>
      </c>
      <c r="F385" s="71" t="s">
        <v>2668</v>
      </c>
      <c r="G385" s="73">
        <v>1947.0</v>
      </c>
      <c r="H385" s="75" t="s">
        <v>2669</v>
      </c>
      <c r="I385" s="73">
        <v>1986.0</v>
      </c>
      <c r="J385" s="78">
        <f t="shared" si="52"/>
        <v>0</v>
      </c>
      <c r="K385" s="89">
        <f t="shared" si="53"/>
        <v>0.7177929692</v>
      </c>
      <c r="L385" s="42" t="str">
        <f t="shared" si="31"/>
        <v>R+</v>
      </c>
      <c r="M385" s="91">
        <f t="shared" si="32"/>
        <v>12.03907735</v>
      </c>
      <c r="N385" s="87">
        <f t="shared" si="6"/>
        <v>0.3877564959</v>
      </c>
      <c r="O385" s="89">
        <f t="shared" si="7"/>
        <v>0.6122435041</v>
      </c>
      <c r="P385" s="44" t="str">
        <f t="shared" si="33"/>
        <v>R+</v>
      </c>
      <c r="Q385" s="91">
        <f t="shared" si="34"/>
        <v>13.18886972</v>
      </c>
      <c r="R385" s="87">
        <f t="shared" si="8"/>
        <v>0.4279905931</v>
      </c>
      <c r="S385" s="89">
        <f t="shared" si="9"/>
        <v>0.5720094069</v>
      </c>
      <c r="T385" s="44" t="str">
        <f t="shared" si="35"/>
        <v>R+</v>
      </c>
      <c r="U385" s="91">
        <f t="shared" si="36"/>
        <v>10.88928498</v>
      </c>
      <c r="V385" s="78">
        <f t="shared" si="54"/>
        <v>0</v>
      </c>
      <c r="W385" s="80">
        <f t="shared" si="55"/>
        <v>1</v>
      </c>
      <c r="X385" s="87">
        <f t="shared" si="12"/>
        <v>0.3689195893</v>
      </c>
      <c r="Y385" s="124">
        <f t="shared" si="13"/>
        <v>0.6310804107</v>
      </c>
      <c r="Z385" s="87">
        <f t="shared" si="14"/>
        <v>0.6683667233</v>
      </c>
      <c r="AA385" s="89">
        <f t="shared" si="15"/>
        <v>0.0328047972</v>
      </c>
      <c r="AB385" s="89">
        <f t="shared" si="16"/>
        <v>0.2495916531</v>
      </c>
      <c r="AC385" s="89">
        <f t="shared" si="17"/>
        <v>0.03261219818</v>
      </c>
      <c r="AD385" s="89">
        <f t="shared" si="18"/>
        <v>0.003211218152</v>
      </c>
      <c r="AE385" s="89">
        <f t="shared" si="19"/>
        <v>0.01341341008</v>
      </c>
      <c r="AF385" s="87"/>
      <c r="AG385" s="124"/>
      <c r="AH385" s="21">
        <v>382.0</v>
      </c>
      <c r="AI385" s="128">
        <f t="shared" si="20"/>
        <v>188996</v>
      </c>
      <c r="AJ385" s="182">
        <v>0.0</v>
      </c>
      <c r="AK385" s="182">
        <v>135660.0</v>
      </c>
      <c r="AL385" s="183">
        <v>53336.0</v>
      </c>
      <c r="AM385" s="42">
        <v>109326.0</v>
      </c>
      <c r="AN385" s="71">
        <v>187015.0</v>
      </c>
      <c r="AO385" s="42"/>
      <c r="AP385" s="71"/>
      <c r="AQ385" s="109">
        <f t="shared" si="21"/>
        <v>-12.03907735</v>
      </c>
      <c r="AR385" s="198">
        <v>314591.0</v>
      </c>
      <c r="AS385" s="182">
        <v>119220.0</v>
      </c>
      <c r="AT385" s="182">
        <v>188241.0</v>
      </c>
      <c r="AU385" s="132">
        <f t="shared" si="37"/>
        <v>-13.18886972</v>
      </c>
      <c r="AV385" s="128">
        <v>133581.0</v>
      </c>
      <c r="AW385" s="130">
        <v>178531.0</v>
      </c>
      <c r="AX385" s="132">
        <f t="shared" si="38"/>
        <v>-10.88928498</v>
      </c>
      <c r="AY385" s="42">
        <v>681608.0</v>
      </c>
      <c r="AZ385" s="44">
        <v>431913.0</v>
      </c>
      <c r="BA385" s="44">
        <v>23008.0</v>
      </c>
      <c r="BB385" s="44">
        <v>191587.0</v>
      </c>
      <c r="BC385" s="44">
        <v>21680.0</v>
      </c>
      <c r="BD385" s="44">
        <v>2061.0</v>
      </c>
      <c r="BE385" s="71">
        <v>11359.0</v>
      </c>
      <c r="BF385" s="42">
        <v>539982.0</v>
      </c>
      <c r="BG385" s="44">
        <v>360906.0</v>
      </c>
      <c r="BH385" s="44">
        <v>17714.0</v>
      </c>
      <c r="BI385" s="44">
        <v>134775.0</v>
      </c>
      <c r="BJ385" s="44">
        <v>17610.0</v>
      </c>
      <c r="BK385" s="44">
        <v>1734.0</v>
      </c>
      <c r="BL385" s="71">
        <v>7243.0</v>
      </c>
      <c r="BM385" s="186"/>
      <c r="BN385" s="186"/>
      <c r="BO385" s="44"/>
      <c r="BP385" s="58"/>
      <c r="BQ385" s="58"/>
      <c r="BR385" s="58"/>
      <c r="BS385" s="58"/>
      <c r="BT385" s="58"/>
      <c r="BU385" s="58"/>
      <c r="BV385" s="58"/>
      <c r="BW385" s="58"/>
      <c r="BX385" s="58"/>
      <c r="BY385" s="58"/>
      <c r="BZ385" s="58"/>
      <c r="CA385" s="58"/>
      <c r="CB385" s="58"/>
      <c r="CC385" s="58"/>
      <c r="CD385" s="56"/>
      <c r="CE385" s="56"/>
      <c r="CF385" s="58"/>
      <c r="CG385" s="56"/>
      <c r="CH385" s="58"/>
      <c r="CI385" s="58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</row>
    <row r="386" ht="15.0" customHeight="1">
      <c r="A386" s="176" t="s">
        <v>2670</v>
      </c>
      <c r="B386" s="178" t="s">
        <v>2671</v>
      </c>
      <c r="C386" s="72" t="s">
        <v>899</v>
      </c>
      <c r="D386" s="74" t="s">
        <v>2672</v>
      </c>
      <c r="E386" s="69" t="s">
        <v>2673</v>
      </c>
      <c r="F386" s="71" t="s">
        <v>2674</v>
      </c>
      <c r="G386" s="73">
        <v>1962.0</v>
      </c>
      <c r="H386" s="75" t="s">
        <v>1063</v>
      </c>
      <c r="I386" s="73">
        <v>2008.0</v>
      </c>
      <c r="J386" s="87">
        <f t="shared" si="52"/>
        <v>0.315664463</v>
      </c>
      <c r="K386" s="89">
        <f t="shared" si="53"/>
        <v>0.6654592719</v>
      </c>
      <c r="L386" s="42" t="str">
        <f t="shared" si="31"/>
        <v>R+</v>
      </c>
      <c r="M386" s="91">
        <f t="shared" si="32"/>
        <v>14.72139425</v>
      </c>
      <c r="N386" s="87">
        <f t="shared" si="6"/>
        <v>0.3713070459</v>
      </c>
      <c r="O386" s="89">
        <f t="shared" si="7"/>
        <v>0.6286929541</v>
      </c>
      <c r="P386" s="44" t="str">
        <f t="shared" si="33"/>
        <v>R+</v>
      </c>
      <c r="Q386" s="91">
        <f t="shared" si="34"/>
        <v>14.83381473</v>
      </c>
      <c r="R386" s="87">
        <f t="shared" si="8"/>
        <v>0.3907937052</v>
      </c>
      <c r="S386" s="89">
        <f t="shared" si="9"/>
        <v>0.6092062948</v>
      </c>
      <c r="T386" s="44" t="str">
        <f t="shared" si="35"/>
        <v>R+</v>
      </c>
      <c r="U386" s="91">
        <f t="shared" si="36"/>
        <v>14.60897377</v>
      </c>
      <c r="V386" s="87">
        <f t="shared" si="54"/>
        <v>0.3217376685</v>
      </c>
      <c r="W386" s="124">
        <f t="shared" si="55"/>
        <v>0.6782623315</v>
      </c>
      <c r="X386" s="87">
        <f t="shared" si="12"/>
        <v>0.3329707603</v>
      </c>
      <c r="Y386" s="124">
        <f t="shared" si="13"/>
        <v>0.6670292397</v>
      </c>
      <c r="Z386" s="87">
        <f t="shared" si="14"/>
        <v>0.4819565565</v>
      </c>
      <c r="AA386" s="89">
        <f t="shared" si="15"/>
        <v>0.1193856466</v>
      </c>
      <c r="AB386" s="89">
        <f t="shared" si="16"/>
        <v>0.221255057</v>
      </c>
      <c r="AC386" s="89">
        <f t="shared" si="17"/>
        <v>0.1608619891</v>
      </c>
      <c r="AD386" s="89">
        <f t="shared" si="18"/>
        <v>0.002282878613</v>
      </c>
      <c r="AE386" s="89">
        <f t="shared" si="19"/>
        <v>0.01425787219</v>
      </c>
      <c r="AF386" s="87"/>
      <c r="AG386" s="124"/>
      <c r="AH386" s="21">
        <v>383.0</v>
      </c>
      <c r="AI386" s="128">
        <f t="shared" si="20"/>
        <v>151566</v>
      </c>
      <c r="AJ386" s="182">
        <v>47844.0</v>
      </c>
      <c r="AK386" s="182">
        <v>100861.0</v>
      </c>
      <c r="AL386" s="183">
        <v>2861.0</v>
      </c>
      <c r="AM386" s="42">
        <v>80203.0</v>
      </c>
      <c r="AN386" s="71">
        <v>160668.0</v>
      </c>
      <c r="AO386" s="42"/>
      <c r="AP386" s="71"/>
      <c r="AQ386" s="109">
        <f t="shared" si="21"/>
        <v>-14.72139425</v>
      </c>
      <c r="AR386" s="198">
        <v>255043.0</v>
      </c>
      <c r="AS386" s="182">
        <v>93582.0</v>
      </c>
      <c r="AT386" s="182">
        <v>158452.0</v>
      </c>
      <c r="AU386" s="132">
        <f t="shared" si="37"/>
        <v>-14.83381473</v>
      </c>
      <c r="AV386" s="128">
        <v>91137.0</v>
      </c>
      <c r="AW386" s="130">
        <v>142073.0</v>
      </c>
      <c r="AX386" s="132">
        <f t="shared" si="38"/>
        <v>-14.60897377</v>
      </c>
      <c r="AY386" s="42">
        <v>697318.0</v>
      </c>
      <c r="AZ386" s="44">
        <v>315103.0</v>
      </c>
      <c r="BA386" s="44">
        <v>85562.0</v>
      </c>
      <c r="BB386" s="44">
        <v>170341.0</v>
      </c>
      <c r="BC386" s="44">
        <v>110977.0</v>
      </c>
      <c r="BD386" s="44">
        <v>1627.0</v>
      </c>
      <c r="BE386" s="71">
        <v>13708.0</v>
      </c>
      <c r="BF386" s="42">
        <v>494113.0</v>
      </c>
      <c r="BG386" s="44">
        <v>238141.0</v>
      </c>
      <c r="BH386" s="44">
        <v>58990.0</v>
      </c>
      <c r="BI386" s="44">
        <v>109325.0</v>
      </c>
      <c r="BJ386" s="44">
        <v>79484.0</v>
      </c>
      <c r="BK386" s="44">
        <v>1128.0</v>
      </c>
      <c r="BL386" s="71">
        <v>7045.0</v>
      </c>
      <c r="BM386" s="186"/>
      <c r="BN386" s="186"/>
      <c r="BO386" s="44"/>
      <c r="BP386" s="58"/>
      <c r="BQ386" s="58"/>
      <c r="BR386" s="58"/>
      <c r="BS386" s="58"/>
      <c r="BT386" s="58"/>
      <c r="BU386" s="58"/>
      <c r="BV386" s="58"/>
      <c r="BW386" s="58"/>
      <c r="BX386" s="58"/>
      <c r="BY386" s="58"/>
      <c r="BZ386" s="58"/>
      <c r="CA386" s="58"/>
      <c r="CB386" s="58"/>
      <c r="CC386" s="58"/>
      <c r="CD386" s="56"/>
      <c r="CE386" s="56"/>
      <c r="CF386" s="58"/>
      <c r="CG386" s="56"/>
      <c r="CH386" s="58"/>
      <c r="CI386" s="58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</row>
    <row r="387" ht="15.0" customHeight="1">
      <c r="A387" s="139" t="s">
        <v>2675</v>
      </c>
      <c r="B387" s="140" t="s">
        <v>2676</v>
      </c>
      <c r="C387" s="72" t="s">
        <v>2677</v>
      </c>
      <c r="D387" s="74" t="s">
        <v>2678</v>
      </c>
      <c r="E387" s="69" t="s">
        <v>2679</v>
      </c>
      <c r="F387" s="71" t="s">
        <v>2680</v>
      </c>
      <c r="G387" s="73">
        <v>1977.0</v>
      </c>
      <c r="H387" s="75" t="s">
        <v>78</v>
      </c>
      <c r="I387" s="73">
        <v>2014.0</v>
      </c>
      <c r="J387" s="87">
        <f t="shared" si="52"/>
        <v>0.4768039228</v>
      </c>
      <c r="K387" s="89">
        <f t="shared" si="53"/>
        <v>0.4977865181</v>
      </c>
      <c r="L387" s="42" t="str">
        <f t="shared" si="31"/>
        <v>R+</v>
      </c>
      <c r="M387" s="91">
        <f t="shared" si="32"/>
        <v>3.347398185</v>
      </c>
      <c r="N387" s="87">
        <f t="shared" si="6"/>
        <v>0.4864853725</v>
      </c>
      <c r="O387" s="89">
        <f t="shared" si="7"/>
        <v>0.5135146275</v>
      </c>
      <c r="P387" s="44" t="str">
        <f t="shared" si="33"/>
        <v>R+</v>
      </c>
      <c r="Q387" s="91">
        <f t="shared" si="34"/>
        <v>3.315982071</v>
      </c>
      <c r="R387" s="87">
        <f t="shared" si="8"/>
        <v>0.5030952999</v>
      </c>
      <c r="S387" s="89">
        <f t="shared" si="9"/>
        <v>0.4969047001</v>
      </c>
      <c r="T387" s="44" t="str">
        <f t="shared" si="35"/>
        <v>R+</v>
      </c>
      <c r="U387" s="91">
        <f t="shared" si="36"/>
        <v>3.378814298</v>
      </c>
      <c r="V387" s="87">
        <f t="shared" si="54"/>
        <v>0.4892351728</v>
      </c>
      <c r="W387" s="124">
        <f t="shared" si="55"/>
        <v>0.5107648272</v>
      </c>
      <c r="X387" s="87">
        <f t="shared" si="12"/>
        <v>0.5247770365</v>
      </c>
      <c r="Y387" s="124">
        <f t="shared" si="13"/>
        <v>0.4752229635</v>
      </c>
      <c r="Z387" s="87">
        <f t="shared" si="14"/>
        <v>0.2849352159</v>
      </c>
      <c r="AA387" s="89">
        <f t="shared" si="15"/>
        <v>0.03046125662</v>
      </c>
      <c r="AB387" s="89">
        <f t="shared" si="16"/>
        <v>0.6619038588</v>
      </c>
      <c r="AC387" s="89">
        <f t="shared" si="17"/>
        <v>0.012765159</v>
      </c>
      <c r="AD387" s="89">
        <f t="shared" si="18"/>
        <v>0.003435919991</v>
      </c>
      <c r="AE387" s="89">
        <f t="shared" si="19"/>
        <v>0.006498589719</v>
      </c>
      <c r="AF387" s="87"/>
      <c r="AG387" s="124"/>
      <c r="AH387" s="21">
        <v>384.0</v>
      </c>
      <c r="AI387" s="128">
        <f t="shared" si="20"/>
        <v>115429</v>
      </c>
      <c r="AJ387" s="182">
        <v>55037.0</v>
      </c>
      <c r="AK387" s="182">
        <v>57459.0</v>
      </c>
      <c r="AL387" s="183">
        <v>2933.0</v>
      </c>
      <c r="AM387" s="42">
        <v>96676.0</v>
      </c>
      <c r="AN387" s="71">
        <v>87547.0</v>
      </c>
      <c r="AO387" s="42"/>
      <c r="AP387" s="71"/>
      <c r="AQ387" s="109">
        <f t="shared" si="21"/>
        <v>-3.347398185</v>
      </c>
      <c r="AR387" s="198">
        <v>196410.0</v>
      </c>
      <c r="AS387" s="182">
        <v>94420.0</v>
      </c>
      <c r="AT387" s="182">
        <v>99666.0</v>
      </c>
      <c r="AU387" s="132">
        <f t="shared" si="37"/>
        <v>-3.315982071</v>
      </c>
      <c r="AV387" s="128">
        <v>96871.0</v>
      </c>
      <c r="AW387" s="130">
        <v>95679.0</v>
      </c>
      <c r="AX387" s="132">
        <f t="shared" si="38"/>
        <v>-3.378814298</v>
      </c>
      <c r="AY387" s="42">
        <v>708786.0</v>
      </c>
      <c r="AZ387" s="44">
        <v>178386.0</v>
      </c>
      <c r="BA387" s="44">
        <v>19772.0</v>
      </c>
      <c r="BB387" s="44">
        <v>494151.0</v>
      </c>
      <c r="BC387" s="44">
        <v>8277.0</v>
      </c>
      <c r="BD387" s="44">
        <v>2448.0</v>
      </c>
      <c r="BE387" s="71">
        <v>5752.0</v>
      </c>
      <c r="BF387" s="42">
        <v>495646.0</v>
      </c>
      <c r="BG387" s="44">
        <v>141227.0</v>
      </c>
      <c r="BH387" s="44">
        <v>15098.0</v>
      </c>
      <c r="BI387" s="44">
        <v>328070.0</v>
      </c>
      <c r="BJ387" s="44">
        <v>6327.0</v>
      </c>
      <c r="BK387" s="44">
        <v>1703.0</v>
      </c>
      <c r="BL387" s="71">
        <v>3221.0</v>
      </c>
      <c r="BM387" s="186"/>
      <c r="BN387" s="186"/>
      <c r="BO387" s="44"/>
      <c r="BP387" s="58"/>
      <c r="BQ387" s="58"/>
      <c r="BR387" s="58"/>
      <c r="BS387" s="58"/>
      <c r="BT387" s="58"/>
      <c r="BU387" s="58"/>
      <c r="BV387" s="58"/>
      <c r="BW387" s="58"/>
      <c r="BX387" s="58"/>
      <c r="BY387" s="58"/>
      <c r="BZ387" s="58"/>
      <c r="CA387" s="58"/>
      <c r="CB387" s="58"/>
      <c r="CC387" s="58"/>
      <c r="CD387" s="56"/>
      <c r="CE387" s="56"/>
      <c r="CF387" s="58"/>
      <c r="CG387" s="56"/>
      <c r="CH387" s="58"/>
      <c r="CI387" s="58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</row>
    <row r="388" ht="15.0" customHeight="1">
      <c r="A388" s="176" t="s">
        <v>2681</v>
      </c>
      <c r="B388" s="178" t="s">
        <v>2682</v>
      </c>
      <c r="C388" s="72" t="s">
        <v>2683</v>
      </c>
      <c r="D388" s="74" t="s">
        <v>2684</v>
      </c>
      <c r="E388" s="69" t="s">
        <v>2685</v>
      </c>
      <c r="F388" s="71" t="s">
        <v>2686</v>
      </c>
      <c r="G388" s="73">
        <v>1951.0</v>
      </c>
      <c r="H388" s="75" t="s">
        <v>2687</v>
      </c>
      <c r="I388" s="73">
        <v>2004.0</v>
      </c>
      <c r="J388" s="87">
        <f t="shared" si="52"/>
        <v>0.3230862132</v>
      </c>
      <c r="K388" s="89">
        <f t="shared" si="53"/>
        <v>0.6504480368</v>
      </c>
      <c r="L388" s="42" t="str">
        <f t="shared" si="31"/>
        <v>R+</v>
      </c>
      <c r="M388" s="91">
        <f t="shared" si="32"/>
        <v>13.0413247</v>
      </c>
      <c r="N388" s="87">
        <f t="shared" si="6"/>
        <v>0.3859760748</v>
      </c>
      <c r="O388" s="89">
        <f t="shared" si="7"/>
        <v>0.6140239252</v>
      </c>
      <c r="P388" s="44" t="str">
        <f t="shared" si="33"/>
        <v>R+</v>
      </c>
      <c r="Q388" s="91">
        <f t="shared" si="34"/>
        <v>13.36691184</v>
      </c>
      <c r="R388" s="87">
        <f t="shared" si="8"/>
        <v>0.4097260672</v>
      </c>
      <c r="S388" s="89">
        <f t="shared" si="9"/>
        <v>0.5902739328</v>
      </c>
      <c r="T388" s="44" t="str">
        <f t="shared" si="35"/>
        <v>R+</v>
      </c>
      <c r="U388" s="91">
        <f t="shared" si="36"/>
        <v>12.71573757</v>
      </c>
      <c r="V388" s="87">
        <f t="shared" si="54"/>
        <v>0.3318693854</v>
      </c>
      <c r="W388" s="124">
        <f t="shared" si="55"/>
        <v>0.6681306146</v>
      </c>
      <c r="X388" s="87">
        <f t="shared" si="12"/>
        <v>0.3710139651</v>
      </c>
      <c r="Y388" s="124">
        <f t="shared" si="13"/>
        <v>0.6289860349</v>
      </c>
      <c r="Z388" s="87">
        <f t="shared" si="14"/>
        <v>0.5732675367</v>
      </c>
      <c r="AA388" s="89">
        <f t="shared" si="15"/>
        <v>0.09583307064</v>
      </c>
      <c r="AB388" s="89">
        <f t="shared" si="16"/>
        <v>0.2043898814</v>
      </c>
      <c r="AC388" s="89">
        <f t="shared" si="17"/>
        <v>0.1073398404</v>
      </c>
      <c r="AD388" s="89">
        <f t="shared" si="18"/>
        <v>0.00374261364</v>
      </c>
      <c r="AE388" s="89">
        <f t="shared" si="19"/>
        <v>0.01542705724</v>
      </c>
      <c r="AF388" s="87"/>
      <c r="AG388" s="124"/>
      <c r="AH388" s="21">
        <v>385.0</v>
      </c>
      <c r="AI388" s="128">
        <f t="shared" si="20"/>
        <v>144073</v>
      </c>
      <c r="AJ388" s="182">
        <v>46548.0</v>
      </c>
      <c r="AK388" s="182">
        <v>93712.0</v>
      </c>
      <c r="AL388" s="183">
        <v>3813.0</v>
      </c>
      <c r="AM388" s="42">
        <v>87645.0</v>
      </c>
      <c r="AN388" s="71">
        <v>148586.0</v>
      </c>
      <c r="AO388" s="42"/>
      <c r="AP388" s="71"/>
      <c r="AQ388" s="109">
        <f t="shared" si="21"/>
        <v>-13.0413247</v>
      </c>
      <c r="AR388" s="198">
        <v>249080.0</v>
      </c>
      <c r="AS388" s="182">
        <v>94634.0</v>
      </c>
      <c r="AT388" s="182">
        <v>150547.0</v>
      </c>
      <c r="AU388" s="132">
        <f t="shared" si="37"/>
        <v>-13.36691184</v>
      </c>
      <c r="AV388" s="128">
        <v>105822.0</v>
      </c>
      <c r="AW388" s="130">
        <v>152453.0</v>
      </c>
      <c r="AX388" s="132">
        <f t="shared" si="38"/>
        <v>-12.71573757</v>
      </c>
      <c r="AY388" s="42">
        <v>692820.0</v>
      </c>
      <c r="AZ388" s="44">
        <v>369026.0</v>
      </c>
      <c r="BA388" s="44">
        <v>67928.0</v>
      </c>
      <c r="BB388" s="44">
        <v>163450.0</v>
      </c>
      <c r="BC388" s="44">
        <v>75547.0</v>
      </c>
      <c r="BD388" s="44">
        <v>2548.0</v>
      </c>
      <c r="BE388" s="71">
        <v>14321.0</v>
      </c>
      <c r="BF388" s="42">
        <v>523431.0</v>
      </c>
      <c r="BG388" s="44">
        <v>300066.0</v>
      </c>
      <c r="BH388" s="44">
        <v>50162.0</v>
      </c>
      <c r="BI388" s="44">
        <v>106984.0</v>
      </c>
      <c r="BJ388" s="44">
        <v>56185.0</v>
      </c>
      <c r="BK388" s="44">
        <v>1959.0</v>
      </c>
      <c r="BL388" s="71">
        <v>8075.0</v>
      </c>
      <c r="BM388" s="186"/>
      <c r="BN388" s="186"/>
      <c r="BO388" s="44"/>
      <c r="BP388" s="58"/>
      <c r="BQ388" s="58"/>
      <c r="BR388" s="58"/>
      <c r="BS388" s="58"/>
      <c r="BT388" s="58"/>
      <c r="BU388" s="58"/>
      <c r="BV388" s="58"/>
      <c r="BW388" s="58"/>
      <c r="BX388" s="58"/>
      <c r="BY388" s="58"/>
      <c r="BZ388" s="58"/>
      <c r="CA388" s="58"/>
      <c r="CB388" s="58"/>
      <c r="CC388" s="58"/>
      <c r="CD388" s="56"/>
      <c r="CE388" s="56"/>
      <c r="CF388" s="58"/>
      <c r="CG388" s="56"/>
      <c r="CH388" s="58"/>
      <c r="CI388" s="58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</row>
    <row r="389" ht="15.0" customHeight="1">
      <c r="A389" s="139" t="s">
        <v>2688</v>
      </c>
      <c r="B389" s="140" t="s">
        <v>2689</v>
      </c>
      <c r="C389" s="72" t="s">
        <v>495</v>
      </c>
      <c r="D389" s="74" t="s">
        <v>2690</v>
      </c>
      <c r="E389" s="69" t="s">
        <v>2691</v>
      </c>
      <c r="F389" s="71" t="s">
        <v>2692</v>
      </c>
      <c r="G389" s="73">
        <v>1949.0</v>
      </c>
      <c r="H389" s="75" t="s">
        <v>78</v>
      </c>
      <c r="I389" s="73">
        <v>2012.0</v>
      </c>
      <c r="J389" s="87">
        <f t="shared" si="52"/>
        <v>0.3623898855</v>
      </c>
      <c r="K389" s="89">
        <f t="shared" si="53"/>
        <v>0.6021935767</v>
      </c>
      <c r="L389" s="42" t="str">
        <f t="shared" si="31"/>
        <v>R+</v>
      </c>
      <c r="M389" s="91">
        <f t="shared" si="32"/>
        <v>11.84946246</v>
      </c>
      <c r="N389" s="87">
        <f t="shared" si="6"/>
        <v>0.386960168</v>
      </c>
      <c r="O389" s="89">
        <f t="shared" si="7"/>
        <v>0.613039832</v>
      </c>
      <c r="P389" s="44" t="str">
        <f t="shared" si="33"/>
        <v>R+</v>
      </c>
      <c r="Q389" s="91">
        <f t="shared" si="34"/>
        <v>13.26850251</v>
      </c>
      <c r="R389" s="87">
        <f t="shared" si="8"/>
        <v>0.4325792189</v>
      </c>
      <c r="S389" s="89">
        <f t="shared" si="9"/>
        <v>0.5674207811</v>
      </c>
      <c r="T389" s="44" t="str">
        <f t="shared" si="35"/>
        <v>R+</v>
      </c>
      <c r="U389" s="91">
        <f t="shared" si="36"/>
        <v>10.4304224</v>
      </c>
      <c r="V389" s="87">
        <f t="shared" si="54"/>
        <v>0.3756957274</v>
      </c>
      <c r="W389" s="124">
        <f t="shared" si="55"/>
        <v>0.6243042726</v>
      </c>
      <c r="X389" s="87">
        <f t="shared" si="12"/>
        <v>0.3905094202</v>
      </c>
      <c r="Y389" s="124">
        <f t="shared" si="13"/>
        <v>0.6094905798</v>
      </c>
      <c r="Z389" s="87">
        <f t="shared" si="14"/>
        <v>0.7284626843</v>
      </c>
      <c r="AA389" s="89">
        <f t="shared" si="15"/>
        <v>0.06946715313</v>
      </c>
      <c r="AB389" s="89">
        <f t="shared" si="16"/>
        <v>0.1542125683</v>
      </c>
      <c r="AC389" s="89">
        <f t="shared" si="17"/>
        <v>0.02969706348</v>
      </c>
      <c r="AD389" s="89">
        <f t="shared" si="18"/>
        <v>0.004036294961</v>
      </c>
      <c r="AE389" s="89">
        <f t="shared" si="19"/>
        <v>0.01412423585</v>
      </c>
      <c r="AF389" s="87"/>
      <c r="AG389" s="124"/>
      <c r="AH389" s="21">
        <v>386.0</v>
      </c>
      <c r="AI389" s="128">
        <f t="shared" si="20"/>
        <v>177883</v>
      </c>
      <c r="AJ389" s="182">
        <v>64463.0</v>
      </c>
      <c r="AK389" s="182">
        <v>107120.0</v>
      </c>
      <c r="AL389" s="183">
        <v>6300.0</v>
      </c>
      <c r="AM389" s="42">
        <v>98827.0</v>
      </c>
      <c r="AN389" s="71">
        <v>154245.0</v>
      </c>
      <c r="AO389" s="42"/>
      <c r="AP389" s="71"/>
      <c r="AQ389" s="109">
        <f t="shared" si="21"/>
        <v>-11.84946246</v>
      </c>
      <c r="AR389" s="198">
        <v>270807.0</v>
      </c>
      <c r="AS389" s="182">
        <v>102433.0</v>
      </c>
      <c r="AT389" s="182">
        <v>162279.0</v>
      </c>
      <c r="AU389" s="132">
        <f t="shared" si="37"/>
        <v>-13.26850251</v>
      </c>
      <c r="AV389" s="128">
        <v>117402.0</v>
      </c>
      <c r="AW389" s="130">
        <v>153998.0</v>
      </c>
      <c r="AX389" s="132">
        <f t="shared" si="38"/>
        <v>-10.4304224</v>
      </c>
      <c r="AY389" s="42">
        <v>720956.0</v>
      </c>
      <c r="AZ389" s="44">
        <v>501121.0</v>
      </c>
      <c r="BA389" s="44">
        <v>51446.0</v>
      </c>
      <c r="BB389" s="44">
        <v>130598.0</v>
      </c>
      <c r="BC389" s="44">
        <v>20534.0</v>
      </c>
      <c r="BD389" s="44">
        <v>2860.0</v>
      </c>
      <c r="BE389" s="71">
        <v>14397.0</v>
      </c>
      <c r="BF389" s="42">
        <v>536383.0</v>
      </c>
      <c r="BG389" s="44">
        <v>390735.0</v>
      </c>
      <c r="BH389" s="44">
        <v>37261.0</v>
      </c>
      <c r="BI389" s="44">
        <v>82717.0</v>
      </c>
      <c r="BJ389" s="44">
        <v>15929.0</v>
      </c>
      <c r="BK389" s="44">
        <v>2165.0</v>
      </c>
      <c r="BL389" s="71">
        <v>7576.0</v>
      </c>
      <c r="BM389" s="186"/>
      <c r="BN389" s="186"/>
      <c r="BO389" s="44"/>
      <c r="BP389" s="58"/>
      <c r="BQ389" s="58"/>
      <c r="BR389" s="58"/>
      <c r="BS389" s="58"/>
      <c r="BT389" s="58"/>
      <c r="BU389" s="58"/>
      <c r="BV389" s="58"/>
      <c r="BW389" s="58"/>
      <c r="BX389" s="58"/>
      <c r="BY389" s="58"/>
      <c r="BZ389" s="58"/>
      <c r="CA389" s="58"/>
      <c r="CB389" s="58"/>
      <c r="CC389" s="58"/>
      <c r="CD389" s="56"/>
      <c r="CE389" s="56"/>
      <c r="CF389" s="58"/>
      <c r="CG389" s="56"/>
      <c r="CH389" s="58"/>
      <c r="CI389" s="58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</row>
    <row r="390" ht="15.0" customHeight="1">
      <c r="A390" s="176" t="s">
        <v>2693</v>
      </c>
      <c r="B390" s="178" t="s">
        <v>2694</v>
      </c>
      <c r="C390" s="72" t="s">
        <v>132</v>
      </c>
      <c r="D390" s="74" t="s">
        <v>2695</v>
      </c>
      <c r="E390" s="69" t="s">
        <v>2696</v>
      </c>
      <c r="F390" s="71" t="s">
        <v>2697</v>
      </c>
      <c r="G390" s="73">
        <v>1950.0</v>
      </c>
      <c r="H390" s="75" t="s">
        <v>1047</v>
      </c>
      <c r="I390" s="73">
        <v>2002.0</v>
      </c>
      <c r="J390" s="78">
        <f t="shared" si="52"/>
        <v>0</v>
      </c>
      <c r="K390" s="89">
        <f t="shared" si="53"/>
        <v>0.8266346222</v>
      </c>
      <c r="L390" s="42" t="str">
        <f t="shared" si="31"/>
        <v>R+</v>
      </c>
      <c r="M390" s="91">
        <f t="shared" si="32"/>
        <v>19.59081538</v>
      </c>
      <c r="N390" s="87">
        <f t="shared" si="6"/>
        <v>0.3123558077</v>
      </c>
      <c r="O390" s="89">
        <f t="shared" si="7"/>
        <v>0.6876441923</v>
      </c>
      <c r="P390" s="44" t="str">
        <f t="shared" si="33"/>
        <v>R+</v>
      </c>
      <c r="Q390" s="91">
        <f t="shared" si="34"/>
        <v>20.72893855</v>
      </c>
      <c r="R390" s="87">
        <f t="shared" si="8"/>
        <v>0.3523565208</v>
      </c>
      <c r="S390" s="89">
        <f t="shared" si="9"/>
        <v>0.6476434792</v>
      </c>
      <c r="T390" s="44" t="str">
        <f t="shared" si="35"/>
        <v>R+</v>
      </c>
      <c r="U390" s="91">
        <f t="shared" si="36"/>
        <v>18.45269221</v>
      </c>
      <c r="V390" s="78">
        <f t="shared" si="54"/>
        <v>0</v>
      </c>
      <c r="W390" s="80">
        <f t="shared" si="55"/>
        <v>1</v>
      </c>
      <c r="X390" s="87">
        <f t="shared" si="12"/>
        <v>0.2959075889</v>
      </c>
      <c r="Y390" s="124">
        <f t="shared" si="13"/>
        <v>0.7040924111</v>
      </c>
      <c r="Z390" s="87">
        <f t="shared" si="14"/>
        <v>0.7150014701</v>
      </c>
      <c r="AA390" s="89">
        <f t="shared" si="15"/>
        <v>0.06678306329</v>
      </c>
      <c r="AB390" s="89">
        <f t="shared" si="16"/>
        <v>0.1482929167</v>
      </c>
      <c r="AC390" s="89">
        <f t="shared" si="17"/>
        <v>0.05047948157</v>
      </c>
      <c r="AD390" s="89">
        <f t="shared" si="18"/>
        <v>0.004929739135</v>
      </c>
      <c r="AE390" s="89">
        <f t="shared" si="19"/>
        <v>0.01451332923</v>
      </c>
      <c r="AF390" s="87"/>
      <c r="AG390" s="124"/>
      <c r="AH390" s="21">
        <v>387.0</v>
      </c>
      <c r="AI390" s="128">
        <f t="shared" si="20"/>
        <v>141470</v>
      </c>
      <c r="AJ390" s="182">
        <v>0.0</v>
      </c>
      <c r="AK390" s="182">
        <v>116944.0</v>
      </c>
      <c r="AL390" s="183">
        <v>24526.0</v>
      </c>
      <c r="AM390" s="42">
        <v>74237.0</v>
      </c>
      <c r="AN390" s="71">
        <v>176642.0</v>
      </c>
      <c r="AO390" s="42"/>
      <c r="AP390" s="71"/>
      <c r="AQ390" s="109">
        <f t="shared" si="21"/>
        <v>-19.59081538</v>
      </c>
      <c r="AR390" s="198">
        <v>263196.0</v>
      </c>
      <c r="AS390" s="182">
        <v>80828.0</v>
      </c>
      <c r="AT390" s="182">
        <v>177941.0</v>
      </c>
      <c r="AU390" s="132">
        <f t="shared" si="37"/>
        <v>-20.72893855</v>
      </c>
      <c r="AV390" s="128">
        <v>90791.0</v>
      </c>
      <c r="AW390" s="130">
        <v>166877.0</v>
      </c>
      <c r="AX390" s="132">
        <f t="shared" si="38"/>
        <v>-18.45269221</v>
      </c>
      <c r="AY390" s="42">
        <v>697278.0</v>
      </c>
      <c r="AZ390" s="44">
        <v>477663.0</v>
      </c>
      <c r="BA390" s="44">
        <v>47134.0</v>
      </c>
      <c r="BB390" s="44">
        <v>119418.0</v>
      </c>
      <c r="BC390" s="44">
        <v>35223.0</v>
      </c>
      <c r="BD390" s="44">
        <v>3420.0</v>
      </c>
      <c r="BE390" s="71">
        <v>14420.0</v>
      </c>
      <c r="BF390" s="42">
        <v>496578.0</v>
      </c>
      <c r="BG390" s="44">
        <v>355054.0</v>
      </c>
      <c r="BH390" s="44">
        <v>33163.0</v>
      </c>
      <c r="BI390" s="44">
        <v>73639.0</v>
      </c>
      <c r="BJ390" s="44">
        <v>25067.0</v>
      </c>
      <c r="BK390" s="44">
        <v>2448.0</v>
      </c>
      <c r="BL390" s="71">
        <v>7207.0</v>
      </c>
      <c r="BM390" s="186"/>
      <c r="BN390" s="186"/>
      <c r="BO390" s="44"/>
      <c r="BP390" s="58"/>
      <c r="BQ390" s="58"/>
      <c r="BR390" s="58"/>
      <c r="BS390" s="58"/>
      <c r="BT390" s="58"/>
      <c r="BU390" s="58"/>
      <c r="BV390" s="58"/>
      <c r="BW390" s="58"/>
      <c r="BX390" s="58"/>
      <c r="BY390" s="58"/>
      <c r="BZ390" s="58"/>
      <c r="CA390" s="58"/>
      <c r="CB390" s="58"/>
      <c r="CC390" s="58"/>
      <c r="CD390" s="56"/>
      <c r="CE390" s="56"/>
      <c r="CF390" s="58"/>
      <c r="CG390" s="56"/>
      <c r="CH390" s="58"/>
      <c r="CI390" s="58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</row>
    <row r="391" ht="15.0" customHeight="1">
      <c r="A391" s="139" t="s">
        <v>2698</v>
      </c>
      <c r="B391" s="140" t="s">
        <v>2699</v>
      </c>
      <c r="C391" s="72" t="s">
        <v>2700</v>
      </c>
      <c r="D391" s="74" t="s">
        <v>2701</v>
      </c>
      <c r="E391" s="69" t="s">
        <v>2702</v>
      </c>
      <c r="F391" s="71" t="s">
        <v>2703</v>
      </c>
      <c r="G391" s="73">
        <v>1961.0</v>
      </c>
      <c r="H391" s="75" t="s">
        <v>181</v>
      </c>
      <c r="I391" s="73">
        <v>2010.0</v>
      </c>
      <c r="J391" s="87">
        <f t="shared" si="52"/>
        <v>0.3369172892</v>
      </c>
      <c r="K391" s="89">
        <f t="shared" si="53"/>
        <v>0.6359703007</v>
      </c>
      <c r="L391" s="42" t="str">
        <f t="shared" si="31"/>
        <v>R+</v>
      </c>
      <c r="M391" s="91">
        <f t="shared" si="32"/>
        <v>13.23778706</v>
      </c>
      <c r="N391" s="87">
        <f t="shared" si="6"/>
        <v>0.3868191777</v>
      </c>
      <c r="O391" s="89">
        <f t="shared" si="7"/>
        <v>0.6131808223</v>
      </c>
      <c r="P391" s="44" t="str">
        <f t="shared" si="33"/>
        <v>R+</v>
      </c>
      <c r="Q391" s="91">
        <f t="shared" si="34"/>
        <v>13.28260155</v>
      </c>
      <c r="R391" s="87">
        <f t="shared" si="8"/>
        <v>0.4049537173</v>
      </c>
      <c r="S391" s="89">
        <f t="shared" si="9"/>
        <v>0.5950462827</v>
      </c>
      <c r="T391" s="44" t="str">
        <f t="shared" si="35"/>
        <v>R+</v>
      </c>
      <c r="U391" s="91">
        <f t="shared" si="36"/>
        <v>13.19297256</v>
      </c>
      <c r="V391" s="87">
        <f t="shared" si="54"/>
        <v>0.3463064929</v>
      </c>
      <c r="W391" s="124">
        <f t="shared" si="55"/>
        <v>0.6536935071</v>
      </c>
      <c r="X391" s="87">
        <f t="shared" si="12"/>
        <v>0.4086407715</v>
      </c>
      <c r="Y391" s="124">
        <f t="shared" si="13"/>
        <v>0.5913592285</v>
      </c>
      <c r="Z391" s="87">
        <f t="shared" si="14"/>
        <v>0.4725256163</v>
      </c>
      <c r="AA391" s="89">
        <f t="shared" si="15"/>
        <v>0.05138226114</v>
      </c>
      <c r="AB391" s="89">
        <f t="shared" si="16"/>
        <v>0.4509019921</v>
      </c>
      <c r="AC391" s="89">
        <f t="shared" si="17"/>
        <v>0.01460386442</v>
      </c>
      <c r="AD391" s="89">
        <f t="shared" si="18"/>
        <v>0.002865874024</v>
      </c>
      <c r="AE391" s="89">
        <f t="shared" si="19"/>
        <v>0.007720392047</v>
      </c>
      <c r="AF391" s="87"/>
      <c r="AG391" s="124"/>
      <c r="AH391" s="21">
        <v>388.0</v>
      </c>
      <c r="AI391" s="128">
        <f t="shared" si="20"/>
        <v>131047</v>
      </c>
      <c r="AJ391" s="182">
        <v>44152.0</v>
      </c>
      <c r="AK391" s="182">
        <v>83342.0</v>
      </c>
      <c r="AL391" s="183">
        <v>3553.0</v>
      </c>
      <c r="AM391" s="42">
        <v>83395.0</v>
      </c>
      <c r="AN391" s="71">
        <v>120684.0</v>
      </c>
      <c r="AO391" s="42"/>
      <c r="AP391" s="71"/>
      <c r="AQ391" s="109">
        <f t="shared" si="21"/>
        <v>-13.23778706</v>
      </c>
      <c r="AR391" s="198">
        <v>217772.0</v>
      </c>
      <c r="AS391" s="182">
        <v>83158.0</v>
      </c>
      <c r="AT391" s="182">
        <v>131821.0</v>
      </c>
      <c r="AU391" s="132">
        <f t="shared" si="37"/>
        <v>-13.28260155</v>
      </c>
      <c r="AV391" s="128">
        <v>91083.0</v>
      </c>
      <c r="AW391" s="130">
        <v>133839.0</v>
      </c>
      <c r="AX391" s="132">
        <f t="shared" si="38"/>
        <v>-13.19297256</v>
      </c>
      <c r="AY391" s="42">
        <v>704891.0</v>
      </c>
      <c r="AZ391" s="44">
        <v>301421.0</v>
      </c>
      <c r="BA391" s="44">
        <v>36021.0</v>
      </c>
      <c r="BB391" s="44">
        <v>348745.0</v>
      </c>
      <c r="BC391" s="44">
        <v>9886.0</v>
      </c>
      <c r="BD391" s="44">
        <v>1862.0</v>
      </c>
      <c r="BE391" s="71">
        <v>6956.0</v>
      </c>
      <c r="BF391" s="42">
        <v>520958.0</v>
      </c>
      <c r="BG391" s="44">
        <v>246166.0</v>
      </c>
      <c r="BH391" s="44">
        <v>26768.0</v>
      </c>
      <c r="BI391" s="44">
        <v>234901.0</v>
      </c>
      <c r="BJ391" s="44">
        <v>7608.0</v>
      </c>
      <c r="BK391" s="44">
        <v>1493.0</v>
      </c>
      <c r="BL391" s="71">
        <v>4022.0</v>
      </c>
      <c r="BM391" s="186"/>
      <c r="BN391" s="186"/>
      <c r="BO391" s="44"/>
      <c r="BP391" s="58"/>
      <c r="BQ391" s="58"/>
      <c r="BR391" s="58"/>
      <c r="BS391" s="58"/>
      <c r="BT391" s="58"/>
      <c r="BU391" s="58"/>
      <c r="BV391" s="58"/>
      <c r="BW391" s="58"/>
      <c r="BX391" s="58"/>
      <c r="BY391" s="58"/>
      <c r="BZ391" s="58"/>
      <c r="CA391" s="58"/>
      <c r="CB391" s="58"/>
      <c r="CC391" s="58"/>
      <c r="CD391" s="56"/>
      <c r="CE391" s="56"/>
      <c r="CF391" s="58"/>
      <c r="CG391" s="56"/>
      <c r="CH391" s="58"/>
      <c r="CI391" s="58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</row>
    <row r="392" ht="15.0" customHeight="1">
      <c r="A392" s="176" t="s">
        <v>2704</v>
      </c>
      <c r="B392" s="178" t="s">
        <v>2705</v>
      </c>
      <c r="C392" s="65" t="s">
        <v>2706</v>
      </c>
      <c r="D392" s="67" t="s">
        <v>2707</v>
      </c>
      <c r="E392" s="69" t="s">
        <v>2708</v>
      </c>
      <c r="F392" s="71" t="s">
        <v>2709</v>
      </c>
      <c r="G392" s="73">
        <v>1955.0</v>
      </c>
      <c r="H392" s="75" t="s">
        <v>110</v>
      </c>
      <c r="I392" s="73">
        <v>2004.0</v>
      </c>
      <c r="J392" s="87">
        <f t="shared" si="52"/>
        <v>0.8210045182</v>
      </c>
      <c r="K392" s="82">
        <f t="shared" si="53"/>
        <v>0</v>
      </c>
      <c r="L392" s="42" t="str">
        <f t="shared" si="31"/>
        <v>D+</v>
      </c>
      <c r="M392" s="180">
        <f t="shared" si="32"/>
        <v>6.986524428</v>
      </c>
      <c r="N392" s="87">
        <f t="shared" si="6"/>
        <v>0.6090542116</v>
      </c>
      <c r="O392" s="89">
        <f t="shared" si="7"/>
        <v>0.3909457884</v>
      </c>
      <c r="P392" s="44" t="str">
        <f t="shared" si="33"/>
        <v>D+</v>
      </c>
      <c r="Q392" s="180">
        <f t="shared" si="34"/>
        <v>8.940901847</v>
      </c>
      <c r="R392" s="87">
        <f t="shared" si="8"/>
        <v>0.587204913</v>
      </c>
      <c r="S392" s="89">
        <f t="shared" si="9"/>
        <v>0.412795087</v>
      </c>
      <c r="T392" s="44" t="str">
        <f t="shared" si="35"/>
        <v>D+</v>
      </c>
      <c r="U392" s="180">
        <f t="shared" si="36"/>
        <v>5.032147008</v>
      </c>
      <c r="V392" s="78">
        <f t="shared" si="54"/>
        <v>1</v>
      </c>
      <c r="W392" s="80">
        <f t="shared" si="55"/>
        <v>0</v>
      </c>
      <c r="X392" s="87">
        <f t="shared" si="12"/>
        <v>0.6951812815</v>
      </c>
      <c r="Y392" s="124">
        <f t="shared" si="13"/>
        <v>0.3048187185</v>
      </c>
      <c r="Z392" s="87">
        <f t="shared" si="14"/>
        <v>0.211376643</v>
      </c>
      <c r="AA392" s="89">
        <f t="shared" si="15"/>
        <v>0.04146280108</v>
      </c>
      <c r="AB392" s="89">
        <f t="shared" si="16"/>
        <v>0.7286061673</v>
      </c>
      <c r="AC392" s="89">
        <f t="shared" si="17"/>
        <v>0.01098673039</v>
      </c>
      <c r="AD392" s="89">
        <f t="shared" si="18"/>
        <v>0.001637213592</v>
      </c>
      <c r="AE392" s="89">
        <f t="shared" si="19"/>
        <v>0.005930444626</v>
      </c>
      <c r="AF392" s="87"/>
      <c r="AG392" s="124"/>
      <c r="AH392" s="21">
        <v>389.0</v>
      </c>
      <c r="AI392" s="128">
        <f t="shared" si="20"/>
        <v>76136</v>
      </c>
      <c r="AJ392" s="182">
        <v>62508.0</v>
      </c>
      <c r="AK392" s="75">
        <v>0.0</v>
      </c>
      <c r="AL392" s="183">
        <v>13628.0</v>
      </c>
      <c r="AM392" s="42">
        <v>112456.0</v>
      </c>
      <c r="AN392" s="71">
        <v>49309.0</v>
      </c>
      <c r="AO392" s="42"/>
      <c r="AP392" s="71"/>
      <c r="AQ392" s="109">
        <f t="shared" si="21"/>
        <v>6.986524428</v>
      </c>
      <c r="AR392" s="198">
        <v>168874.0</v>
      </c>
      <c r="AS392" s="182">
        <v>101843.0</v>
      </c>
      <c r="AT392" s="182">
        <v>65372.0</v>
      </c>
      <c r="AU392" s="132">
        <f t="shared" si="37"/>
        <v>8.940901847</v>
      </c>
      <c r="AV392" s="128">
        <v>92557.0</v>
      </c>
      <c r="AW392" s="130">
        <v>65066.0</v>
      </c>
      <c r="AX392" s="132">
        <f t="shared" si="38"/>
        <v>5.032147008</v>
      </c>
      <c r="AY392" s="42">
        <v>703920.0</v>
      </c>
      <c r="AZ392" s="44">
        <v>125348.0</v>
      </c>
      <c r="BA392" s="44">
        <v>27911.0</v>
      </c>
      <c r="BB392" s="44">
        <v>537837.0</v>
      </c>
      <c r="BC392" s="44">
        <v>6738.0</v>
      </c>
      <c r="BD392" s="44">
        <v>979.0</v>
      </c>
      <c r="BE392" s="71">
        <v>5107.0</v>
      </c>
      <c r="BF392" s="42">
        <v>477030.0</v>
      </c>
      <c r="BG392" s="44">
        <v>100833.0</v>
      </c>
      <c r="BH392" s="44">
        <v>19779.0</v>
      </c>
      <c r="BI392" s="44">
        <v>347567.0</v>
      </c>
      <c r="BJ392" s="44">
        <v>5241.0</v>
      </c>
      <c r="BK392" s="44">
        <v>781.0</v>
      </c>
      <c r="BL392" s="71">
        <v>2829.0</v>
      </c>
      <c r="BM392" s="186"/>
      <c r="BN392" s="186"/>
      <c r="BO392" s="44"/>
      <c r="BP392" s="58"/>
      <c r="BQ392" s="58"/>
      <c r="BR392" s="58"/>
      <c r="BS392" s="58"/>
      <c r="BT392" s="58"/>
      <c r="BU392" s="58"/>
      <c r="BV392" s="58"/>
      <c r="BW392" s="58"/>
      <c r="BX392" s="58"/>
      <c r="BY392" s="58"/>
      <c r="BZ392" s="58"/>
      <c r="CA392" s="58"/>
      <c r="CB392" s="58"/>
      <c r="CC392" s="58"/>
      <c r="CD392" s="56"/>
      <c r="CE392" s="56"/>
      <c r="CF392" s="58"/>
      <c r="CG392" s="56"/>
      <c r="CH392" s="58"/>
      <c r="CI392" s="58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</row>
    <row r="393" ht="15.0" customHeight="1">
      <c r="A393" s="139" t="s">
        <v>2710</v>
      </c>
      <c r="B393" s="140" t="s">
        <v>2711</v>
      </c>
      <c r="C393" s="65" t="s">
        <v>2712</v>
      </c>
      <c r="D393" s="67" t="s">
        <v>2600</v>
      </c>
      <c r="E393" s="69" t="s">
        <v>2713</v>
      </c>
      <c r="F393" s="42" t="s">
        <v>2714</v>
      </c>
      <c r="G393" s="73">
        <v>1947.0</v>
      </c>
      <c r="H393" s="75" t="s">
        <v>81</v>
      </c>
      <c r="I393" s="73">
        <v>1992.0</v>
      </c>
      <c r="J393" s="87">
        <f t="shared" si="52"/>
        <v>0.8954987755</v>
      </c>
      <c r="K393" s="82">
        <f t="shared" si="53"/>
        <v>0</v>
      </c>
      <c r="L393" s="42" t="str">
        <f t="shared" si="31"/>
        <v>D+</v>
      </c>
      <c r="M393" s="180">
        <f t="shared" si="32"/>
        <v>11.83410705</v>
      </c>
      <c r="N393" s="87">
        <f t="shared" si="6"/>
        <v>0.6663791814</v>
      </c>
      <c r="O393" s="89">
        <f t="shared" si="7"/>
        <v>0.3336208186</v>
      </c>
      <c r="P393" s="44" t="str">
        <f t="shared" si="33"/>
        <v>D+</v>
      </c>
      <c r="Q393" s="180">
        <f t="shared" si="34"/>
        <v>14.67339882</v>
      </c>
      <c r="R393" s="87">
        <f t="shared" si="8"/>
        <v>0.6268315958</v>
      </c>
      <c r="S393" s="89">
        <f t="shared" si="9"/>
        <v>0.3731684042</v>
      </c>
      <c r="T393" s="44" t="str">
        <f t="shared" si="35"/>
        <v>D+</v>
      </c>
      <c r="U393" s="180">
        <f t="shared" si="36"/>
        <v>8.994815285</v>
      </c>
      <c r="V393" s="78">
        <f t="shared" si="54"/>
        <v>1</v>
      </c>
      <c r="W393" s="80">
        <f t="shared" si="55"/>
        <v>0</v>
      </c>
      <c r="X393" s="78">
        <f t="shared" si="12"/>
        <v>1</v>
      </c>
      <c r="Y393" s="80">
        <f t="shared" si="13"/>
        <v>0</v>
      </c>
      <c r="Z393" s="87">
        <f t="shared" si="14"/>
        <v>0.1471088435</v>
      </c>
      <c r="AA393" s="89">
        <f t="shared" si="15"/>
        <v>0.09967687075</v>
      </c>
      <c r="AB393" s="89">
        <f t="shared" si="16"/>
        <v>0.7283056973</v>
      </c>
      <c r="AC393" s="89">
        <f t="shared" si="17"/>
        <v>0.01811011905</v>
      </c>
      <c r="AD393" s="89">
        <f t="shared" si="18"/>
        <v>0.001534863946</v>
      </c>
      <c r="AE393" s="89">
        <f t="shared" si="19"/>
        <v>0.005263605442</v>
      </c>
      <c r="AF393" s="78"/>
      <c r="AG393" s="80"/>
      <c r="AH393" s="21">
        <v>390.0</v>
      </c>
      <c r="AI393" s="128">
        <f t="shared" si="20"/>
        <v>46143</v>
      </c>
      <c r="AJ393" s="182">
        <v>41321.0</v>
      </c>
      <c r="AK393" s="75">
        <v>0.0</v>
      </c>
      <c r="AL393" s="183">
        <v>4822.0</v>
      </c>
      <c r="AM393" s="42">
        <v>86053.0</v>
      </c>
      <c r="AN393" s="71">
        <v>0.0</v>
      </c>
      <c r="AO393" s="42"/>
      <c r="AP393" s="71"/>
      <c r="AQ393" s="109">
        <f t="shared" si="21"/>
        <v>11.83410705</v>
      </c>
      <c r="AR393" s="198">
        <v>114901.0</v>
      </c>
      <c r="AS393" s="182">
        <v>75720.0</v>
      </c>
      <c r="AT393" s="182">
        <v>37909.0</v>
      </c>
      <c r="AU393" s="132">
        <f t="shared" si="37"/>
        <v>14.67339882</v>
      </c>
      <c r="AV393" s="128">
        <v>70286.0</v>
      </c>
      <c r="AW393" s="130">
        <v>41843.0</v>
      </c>
      <c r="AX393" s="132">
        <f t="shared" si="38"/>
        <v>8.994815285</v>
      </c>
      <c r="AY393" s="42">
        <v>696907.0</v>
      </c>
      <c r="AZ393" s="44">
        <v>81252.0</v>
      </c>
      <c r="BA393" s="44">
        <v>67088.0</v>
      </c>
      <c r="BB393" s="44">
        <v>532612.0</v>
      </c>
      <c r="BC393" s="44">
        <v>10863.0</v>
      </c>
      <c r="BD393" s="44">
        <v>946.0</v>
      </c>
      <c r="BE393" s="71">
        <v>4146.0</v>
      </c>
      <c r="BF393" s="42">
        <v>470400.0</v>
      </c>
      <c r="BG393" s="44">
        <v>69200.0</v>
      </c>
      <c r="BH393" s="44">
        <v>46888.0</v>
      </c>
      <c r="BI393" s="44">
        <v>342595.0</v>
      </c>
      <c r="BJ393" s="44">
        <v>8519.0</v>
      </c>
      <c r="BK393" s="44">
        <v>722.0</v>
      </c>
      <c r="BL393" s="71">
        <v>2476.0</v>
      </c>
      <c r="BM393" s="186"/>
      <c r="BN393" s="186"/>
      <c r="BO393" s="44"/>
      <c r="BP393" s="58"/>
      <c r="BQ393" s="58"/>
      <c r="BR393" s="58"/>
      <c r="BS393" s="58"/>
      <c r="BT393" s="58"/>
      <c r="BU393" s="58"/>
      <c r="BV393" s="58"/>
      <c r="BW393" s="58"/>
      <c r="BX393" s="58"/>
      <c r="BY393" s="58"/>
      <c r="BZ393" s="58"/>
      <c r="CA393" s="58"/>
      <c r="CB393" s="58"/>
      <c r="CC393" s="58"/>
      <c r="CD393" s="56"/>
      <c r="CE393" s="56"/>
      <c r="CF393" s="58"/>
      <c r="CG393" s="56"/>
      <c r="CH393" s="58"/>
      <c r="CI393" s="58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</row>
    <row r="394" ht="15.0" customHeight="1">
      <c r="A394" s="176" t="s">
        <v>2715</v>
      </c>
      <c r="B394" s="178" t="s">
        <v>2716</v>
      </c>
      <c r="C394" s="65" t="s">
        <v>2717</v>
      </c>
      <c r="D394" s="67" t="s">
        <v>851</v>
      </c>
      <c r="E394" s="69" t="s">
        <v>2718</v>
      </c>
      <c r="F394" s="71" t="s">
        <v>2719</v>
      </c>
      <c r="G394" s="73">
        <v>1935.0</v>
      </c>
      <c r="H394" s="75" t="s">
        <v>103</v>
      </c>
      <c r="I394" s="73">
        <v>1992.0</v>
      </c>
      <c r="J394" s="87">
        <f t="shared" si="52"/>
        <v>0.8794627244</v>
      </c>
      <c r="K394" s="82">
        <f t="shared" si="53"/>
        <v>0</v>
      </c>
      <c r="L394" s="42" t="str">
        <f t="shared" si="31"/>
        <v>D+</v>
      </c>
      <c r="M394" s="180">
        <f t="shared" si="32"/>
        <v>26.67900733</v>
      </c>
      <c r="N394" s="87">
        <f t="shared" si="6"/>
        <v>0.8021053112</v>
      </c>
      <c r="O394" s="89">
        <f t="shared" si="7"/>
        <v>0.1978946888</v>
      </c>
      <c r="P394" s="44" t="str">
        <f t="shared" si="33"/>
        <v>D+</v>
      </c>
      <c r="Q394" s="180">
        <f t="shared" si="34"/>
        <v>28.24601181</v>
      </c>
      <c r="R394" s="87">
        <f t="shared" si="8"/>
        <v>0.7880034715</v>
      </c>
      <c r="S394" s="89">
        <f t="shared" si="9"/>
        <v>0.2119965285</v>
      </c>
      <c r="T394" s="44" t="str">
        <f t="shared" si="35"/>
        <v>D+</v>
      </c>
      <c r="U394" s="180">
        <f t="shared" si="36"/>
        <v>25.11200286</v>
      </c>
      <c r="V394" s="78">
        <f t="shared" si="54"/>
        <v>1</v>
      </c>
      <c r="W394" s="80">
        <f t="shared" si="55"/>
        <v>0</v>
      </c>
      <c r="X394" s="87">
        <f t="shared" si="12"/>
        <v>0.8058139918</v>
      </c>
      <c r="Y394" s="124">
        <f t="shared" si="13"/>
        <v>0.1941860082</v>
      </c>
      <c r="Z394" s="87">
        <f t="shared" si="14"/>
        <v>0.2133365774</v>
      </c>
      <c r="AA394" s="89">
        <f t="shared" si="15"/>
        <v>0.4471704096</v>
      </c>
      <c r="AB394" s="89">
        <f t="shared" si="16"/>
        <v>0.3077101028</v>
      </c>
      <c r="AC394" s="89">
        <f t="shared" si="17"/>
        <v>0.01955395836</v>
      </c>
      <c r="AD394" s="89">
        <f t="shared" si="18"/>
        <v>0.002953535168</v>
      </c>
      <c r="AE394" s="89">
        <f t="shared" si="19"/>
        <v>0.009275416656</v>
      </c>
      <c r="AF394" s="87"/>
      <c r="AG394" s="124"/>
      <c r="AH394" s="21">
        <v>391.0</v>
      </c>
      <c r="AI394" s="128">
        <f t="shared" si="20"/>
        <v>105793</v>
      </c>
      <c r="AJ394" s="182">
        <v>93041.0</v>
      </c>
      <c r="AK394" s="75">
        <v>0.0</v>
      </c>
      <c r="AL394" s="183">
        <v>12752.0</v>
      </c>
      <c r="AM394" s="42">
        <v>171059.0</v>
      </c>
      <c r="AN394" s="71">
        <v>41222.0</v>
      </c>
      <c r="AO394" s="42"/>
      <c r="AP394" s="71"/>
      <c r="AQ394" s="109">
        <f t="shared" si="21"/>
        <v>26.67900733</v>
      </c>
      <c r="AR394" s="198">
        <v>220565.0</v>
      </c>
      <c r="AS394" s="182">
        <v>175637.0</v>
      </c>
      <c r="AT394" s="182">
        <v>43333.0</v>
      </c>
      <c r="AU394" s="132">
        <f t="shared" si="37"/>
        <v>28.24601181</v>
      </c>
      <c r="AV394" s="128">
        <v>175237.0</v>
      </c>
      <c r="AW394" s="130">
        <v>47144.0</v>
      </c>
      <c r="AX394" s="132">
        <f t="shared" si="38"/>
        <v>25.11200286</v>
      </c>
      <c r="AY394" s="42">
        <v>707252.0</v>
      </c>
      <c r="AZ394" s="44">
        <v>122052.0</v>
      </c>
      <c r="BA394" s="44">
        <v>312089.0</v>
      </c>
      <c r="BB394" s="44">
        <v>250571.0</v>
      </c>
      <c r="BC394" s="44">
        <v>12519.0</v>
      </c>
      <c r="BD394" s="44">
        <v>1874.0</v>
      </c>
      <c r="BE394" s="71">
        <v>8147.0</v>
      </c>
      <c r="BF394" s="42">
        <v>501433.0</v>
      </c>
      <c r="BG394" s="44">
        <v>106974.0</v>
      </c>
      <c r="BH394" s="44">
        <v>224226.0</v>
      </c>
      <c r="BI394" s="44">
        <v>154296.0</v>
      </c>
      <c r="BJ394" s="44">
        <v>9805.0</v>
      </c>
      <c r="BK394" s="44">
        <v>1481.0</v>
      </c>
      <c r="BL394" s="71">
        <v>4651.0</v>
      </c>
      <c r="BM394" s="186"/>
      <c r="BN394" s="186"/>
      <c r="BO394" s="44"/>
      <c r="BP394" s="58"/>
      <c r="BQ394" s="58"/>
      <c r="BR394" s="58"/>
      <c r="BS394" s="58"/>
      <c r="BT394" s="58"/>
      <c r="BU394" s="58"/>
      <c r="BV394" s="58"/>
      <c r="BW394" s="58"/>
      <c r="BX394" s="58"/>
      <c r="BY394" s="58"/>
      <c r="BZ394" s="58"/>
      <c r="CA394" s="58"/>
      <c r="CB394" s="58"/>
      <c r="CC394" s="58"/>
      <c r="CD394" s="56"/>
      <c r="CE394" s="56"/>
      <c r="CF394" s="58"/>
      <c r="CG394" s="56"/>
      <c r="CH394" s="58"/>
      <c r="CI394" s="58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</row>
    <row r="395" ht="15.0" customHeight="1">
      <c r="A395" s="139" t="s">
        <v>2720</v>
      </c>
      <c r="B395" s="140" t="s">
        <v>2721</v>
      </c>
      <c r="C395" s="72" t="s">
        <v>143</v>
      </c>
      <c r="D395" s="74" t="s">
        <v>1252</v>
      </c>
      <c r="E395" s="69" t="s">
        <v>2722</v>
      </c>
      <c r="F395" s="71" t="s">
        <v>2723</v>
      </c>
      <c r="G395" s="73">
        <v>1941.0</v>
      </c>
      <c r="H395" s="75" t="s">
        <v>192</v>
      </c>
      <c r="I395" s="73">
        <v>2002.0</v>
      </c>
      <c r="J395" s="87">
        <f t="shared" si="52"/>
        <v>0.3196227312</v>
      </c>
      <c r="K395" s="89">
        <f t="shared" si="53"/>
        <v>0.6404829824</v>
      </c>
      <c r="L395" s="42" t="str">
        <f t="shared" si="31"/>
        <v>R+</v>
      </c>
      <c r="M395" s="91">
        <f t="shared" si="32"/>
        <v>11.65193094</v>
      </c>
      <c r="N395" s="87">
        <f t="shared" si="6"/>
        <v>0.3909531911</v>
      </c>
      <c r="O395" s="89">
        <f t="shared" si="7"/>
        <v>0.6090468089</v>
      </c>
      <c r="P395" s="44" t="str">
        <f t="shared" si="33"/>
        <v>R+</v>
      </c>
      <c r="Q395" s="91">
        <f t="shared" si="34"/>
        <v>12.86920021</v>
      </c>
      <c r="R395" s="87">
        <f t="shared" si="8"/>
        <v>0.4325368262</v>
      </c>
      <c r="S395" s="89">
        <f t="shared" si="9"/>
        <v>0.5674631738</v>
      </c>
      <c r="T395" s="44" t="str">
        <f t="shared" si="35"/>
        <v>R+</v>
      </c>
      <c r="U395" s="91">
        <f t="shared" si="36"/>
        <v>10.43466167</v>
      </c>
      <c r="V395" s="87">
        <f t="shared" si="54"/>
        <v>0.3329036862</v>
      </c>
      <c r="W395" s="124">
        <f t="shared" si="55"/>
        <v>0.6670963138</v>
      </c>
      <c r="X395" s="87">
        <f t="shared" si="12"/>
        <v>0.3634161831</v>
      </c>
      <c r="Y395" s="124">
        <f t="shared" si="13"/>
        <v>0.6365838169</v>
      </c>
      <c r="Z395" s="87">
        <f t="shared" si="14"/>
        <v>0.6359576682</v>
      </c>
      <c r="AA395" s="89">
        <f t="shared" si="15"/>
        <v>0.1048469077</v>
      </c>
      <c r="AB395" s="89">
        <f t="shared" si="16"/>
        <v>0.1954860189</v>
      </c>
      <c r="AC395" s="89">
        <f t="shared" si="17"/>
        <v>0.04295491811</v>
      </c>
      <c r="AD395" s="89">
        <f t="shared" si="18"/>
        <v>0.004036260438</v>
      </c>
      <c r="AE395" s="89">
        <f t="shared" si="19"/>
        <v>0.01671822668</v>
      </c>
      <c r="AF395" s="87"/>
      <c r="AG395" s="124"/>
      <c r="AH395" s="21">
        <v>392.0</v>
      </c>
      <c r="AI395" s="128">
        <f t="shared" si="20"/>
        <v>143028</v>
      </c>
      <c r="AJ395" s="182">
        <v>45715.0</v>
      </c>
      <c r="AK395" s="182">
        <v>91607.0</v>
      </c>
      <c r="AL395" s="183">
        <v>5706.0</v>
      </c>
      <c r="AM395" s="42">
        <v>82977.0</v>
      </c>
      <c r="AN395" s="71">
        <v>145348.0</v>
      </c>
      <c r="AO395" s="42"/>
      <c r="AP395" s="71"/>
      <c r="AQ395" s="109">
        <f t="shared" si="21"/>
        <v>-11.65193094</v>
      </c>
      <c r="AR395" s="198">
        <v>242714.0</v>
      </c>
      <c r="AS395" s="182">
        <v>92842.0</v>
      </c>
      <c r="AT395" s="182">
        <v>144634.0</v>
      </c>
      <c r="AU395" s="132">
        <f t="shared" si="37"/>
        <v>-12.86920021</v>
      </c>
      <c r="AV395" s="128">
        <v>103359.0</v>
      </c>
      <c r="AW395" s="130">
        <v>135601.0</v>
      </c>
      <c r="AX395" s="132">
        <f t="shared" si="38"/>
        <v>-10.43466167</v>
      </c>
      <c r="AY395" s="42">
        <v>697292.0</v>
      </c>
      <c r="AZ395" s="44">
        <v>415111.0</v>
      </c>
      <c r="BA395" s="44">
        <v>75808.0</v>
      </c>
      <c r="BB395" s="44">
        <v>157062.0</v>
      </c>
      <c r="BC395" s="44">
        <v>29353.0</v>
      </c>
      <c r="BD395" s="44">
        <v>2626.0</v>
      </c>
      <c r="BE395" s="71">
        <v>17332.0</v>
      </c>
      <c r="BF395" s="42">
        <v>500711.0</v>
      </c>
      <c r="BG395" s="44">
        <v>318431.0</v>
      </c>
      <c r="BH395" s="44">
        <v>52498.0</v>
      </c>
      <c r="BI395" s="44">
        <v>97882.0</v>
      </c>
      <c r="BJ395" s="44">
        <v>21508.0</v>
      </c>
      <c r="BK395" s="44">
        <v>2021.0</v>
      </c>
      <c r="BL395" s="71">
        <v>8371.0</v>
      </c>
      <c r="BM395" s="186"/>
      <c r="BN395" s="186"/>
      <c r="BO395" s="44"/>
      <c r="BP395" s="58"/>
      <c r="BQ395" s="58"/>
      <c r="BR395" s="58"/>
      <c r="BS395" s="58"/>
      <c r="BT395" s="58"/>
      <c r="BU395" s="58"/>
      <c r="BV395" s="58"/>
      <c r="BW395" s="58"/>
      <c r="BX395" s="58"/>
      <c r="BY395" s="58"/>
      <c r="BZ395" s="58"/>
      <c r="CA395" s="58"/>
      <c r="CB395" s="58"/>
      <c r="CC395" s="58"/>
      <c r="CD395" s="56"/>
      <c r="CE395" s="56"/>
      <c r="CF395" s="58"/>
      <c r="CG395" s="56"/>
      <c r="CH395" s="58"/>
      <c r="CI395" s="58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</row>
    <row r="396" ht="15.0" customHeight="1">
      <c r="A396" s="176" t="s">
        <v>2724</v>
      </c>
      <c r="B396" s="178" t="s">
        <v>2725</v>
      </c>
      <c r="C396" s="72" t="s">
        <v>899</v>
      </c>
      <c r="D396" s="74" t="s">
        <v>77</v>
      </c>
      <c r="E396" s="69" t="s">
        <v>2726</v>
      </c>
      <c r="F396" s="71" t="s">
        <v>2727</v>
      </c>
      <c r="G396" s="73">
        <v>1955.0</v>
      </c>
      <c r="H396" s="75" t="s">
        <v>81</v>
      </c>
      <c r="I396" s="73">
        <v>2002.0</v>
      </c>
      <c r="J396" s="87">
        <f t="shared" si="52"/>
        <v>0.3544293255</v>
      </c>
      <c r="K396" s="89">
        <f t="shared" si="53"/>
        <v>0.6181772755</v>
      </c>
      <c r="L396" s="42" t="str">
        <f t="shared" si="31"/>
        <v>R+</v>
      </c>
      <c r="M396" s="91">
        <f t="shared" si="32"/>
        <v>9.600662332</v>
      </c>
      <c r="N396" s="87">
        <f t="shared" si="6"/>
        <v>0.4212259322</v>
      </c>
      <c r="O396" s="89">
        <f t="shared" si="7"/>
        <v>0.5787740678</v>
      </c>
      <c r="P396" s="44" t="str">
        <f t="shared" si="33"/>
        <v>R+</v>
      </c>
      <c r="Q396" s="91">
        <f t="shared" si="34"/>
        <v>9.8419261</v>
      </c>
      <c r="R396" s="87">
        <f t="shared" si="8"/>
        <v>0.4432894573</v>
      </c>
      <c r="S396" s="89">
        <f t="shared" si="9"/>
        <v>0.5567105427</v>
      </c>
      <c r="T396" s="44" t="str">
        <f t="shared" si="35"/>
        <v>R+</v>
      </c>
      <c r="U396" s="91">
        <f t="shared" si="36"/>
        <v>9.359398564</v>
      </c>
      <c r="V396" s="87">
        <f t="shared" si="54"/>
        <v>0.3644118035</v>
      </c>
      <c r="W396" s="124">
        <f t="shared" si="55"/>
        <v>0.6355881965</v>
      </c>
      <c r="X396" s="87">
        <f t="shared" si="12"/>
        <v>0.40370658</v>
      </c>
      <c r="Y396" s="124">
        <f t="shared" si="13"/>
        <v>0.59629342</v>
      </c>
      <c r="Z396" s="87">
        <f t="shared" si="14"/>
        <v>0.5772742452</v>
      </c>
      <c r="AA396" s="89">
        <f t="shared" si="15"/>
        <v>0.1138735409</v>
      </c>
      <c r="AB396" s="89">
        <f t="shared" si="16"/>
        <v>0.2193016743</v>
      </c>
      <c r="AC396" s="89">
        <f t="shared" si="17"/>
        <v>0.0731928991</v>
      </c>
      <c r="AD396" s="89">
        <f t="shared" si="18"/>
        <v>0.003493146526</v>
      </c>
      <c r="AE396" s="89">
        <f t="shared" si="19"/>
        <v>0.012864494</v>
      </c>
      <c r="AF396" s="87"/>
      <c r="AG396" s="124"/>
      <c r="AH396" s="21">
        <v>393.0</v>
      </c>
      <c r="AI396" s="128">
        <f t="shared" si="20"/>
        <v>156096</v>
      </c>
      <c r="AJ396" s="182">
        <v>55325.0</v>
      </c>
      <c r="AK396" s="182">
        <v>96495.0</v>
      </c>
      <c r="AL396" s="183">
        <v>4276.0</v>
      </c>
      <c r="AM396" s="42">
        <v>99288.0</v>
      </c>
      <c r="AN396" s="71">
        <v>146653.0</v>
      </c>
      <c r="AO396" s="42"/>
      <c r="AP396" s="71"/>
      <c r="AQ396" s="109">
        <f t="shared" si="21"/>
        <v>-9.600662332</v>
      </c>
      <c r="AR396" s="198">
        <v>256873.0</v>
      </c>
      <c r="AS396" s="182">
        <v>106563.0</v>
      </c>
      <c r="AT396" s="182">
        <v>146420.0</v>
      </c>
      <c r="AU396" s="132">
        <f t="shared" si="37"/>
        <v>-9.8419261</v>
      </c>
      <c r="AV396" s="128">
        <v>117231.0</v>
      </c>
      <c r="AW396" s="130">
        <v>147226.0</v>
      </c>
      <c r="AX396" s="132">
        <f t="shared" si="38"/>
        <v>-9.359398564</v>
      </c>
      <c r="AY396" s="42">
        <v>703008.0</v>
      </c>
      <c r="AZ396" s="44">
        <v>372416.0</v>
      </c>
      <c r="BA396" s="44">
        <v>85748.0</v>
      </c>
      <c r="BB396" s="44">
        <v>180602.0</v>
      </c>
      <c r="BC396" s="44">
        <v>50022.0</v>
      </c>
      <c r="BD396" s="44">
        <v>2393.0</v>
      </c>
      <c r="BE396" s="71">
        <v>11827.0</v>
      </c>
      <c r="BF396" s="42">
        <v>527032.0</v>
      </c>
      <c r="BG396" s="44">
        <v>304242.0</v>
      </c>
      <c r="BH396" s="44">
        <v>60015.0</v>
      </c>
      <c r="BI396" s="44">
        <v>115579.0</v>
      </c>
      <c r="BJ396" s="44">
        <v>38575.0</v>
      </c>
      <c r="BK396" s="44">
        <v>1841.0</v>
      </c>
      <c r="BL396" s="71">
        <v>6780.0</v>
      </c>
      <c r="BM396" s="186"/>
      <c r="BN396" s="186"/>
      <c r="BO396" s="44"/>
      <c r="BP396" s="58"/>
      <c r="BQ396" s="58"/>
      <c r="BR396" s="58"/>
      <c r="BS396" s="58"/>
      <c r="BT396" s="58"/>
      <c r="BU396" s="58"/>
      <c r="BV396" s="58"/>
      <c r="BW396" s="58"/>
      <c r="BX396" s="58"/>
      <c r="BY396" s="58"/>
      <c r="BZ396" s="58"/>
      <c r="CA396" s="58"/>
      <c r="CB396" s="58"/>
      <c r="CC396" s="58"/>
      <c r="CD396" s="56"/>
      <c r="CE396" s="56"/>
      <c r="CF396" s="58"/>
      <c r="CG396" s="56"/>
      <c r="CH396" s="58"/>
      <c r="CI396" s="58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</row>
    <row r="397" ht="15.0" customHeight="1">
      <c r="A397" s="139" t="s">
        <v>2728</v>
      </c>
      <c r="B397" s="140" t="s">
        <v>2729</v>
      </c>
      <c r="C397" s="65" t="s">
        <v>2730</v>
      </c>
      <c r="D397" s="67" t="s">
        <v>2731</v>
      </c>
      <c r="E397" s="69" t="s">
        <v>2732</v>
      </c>
      <c r="F397" s="71" t="s">
        <v>2733</v>
      </c>
      <c r="G397" s="73">
        <v>1971.0</v>
      </c>
      <c r="H397" s="75" t="s">
        <v>78</v>
      </c>
      <c r="I397" s="73">
        <v>2012.0</v>
      </c>
      <c r="J397" s="87">
        <f t="shared" si="52"/>
        <v>0.8651367805</v>
      </c>
      <c r="K397" s="82">
        <f t="shared" si="53"/>
        <v>0</v>
      </c>
      <c r="L397" s="42" t="str">
        <f t="shared" si="31"/>
        <v>D+</v>
      </c>
      <c r="M397" s="180">
        <f t="shared" si="32"/>
        <v>18.05611456</v>
      </c>
      <c r="N397" s="87">
        <f t="shared" si="6"/>
        <v>0.7264575494</v>
      </c>
      <c r="O397" s="89">
        <f t="shared" si="7"/>
        <v>0.2735424506</v>
      </c>
      <c r="P397" s="44" t="str">
        <f t="shared" si="33"/>
        <v>D+</v>
      </c>
      <c r="Q397" s="180">
        <f t="shared" si="34"/>
        <v>20.68123563</v>
      </c>
      <c r="R397" s="87">
        <f t="shared" si="8"/>
        <v>0.6911933778</v>
      </c>
      <c r="S397" s="89">
        <f t="shared" si="9"/>
        <v>0.3088066222</v>
      </c>
      <c r="T397" s="44" t="str">
        <f t="shared" si="35"/>
        <v>D+</v>
      </c>
      <c r="U397" s="180">
        <f t="shared" si="36"/>
        <v>15.43099349</v>
      </c>
      <c r="V397" s="78">
        <f t="shared" si="54"/>
        <v>1</v>
      </c>
      <c r="W397" s="80">
        <f t="shared" si="55"/>
        <v>0</v>
      </c>
      <c r="X397" s="87">
        <f t="shared" si="12"/>
        <v>0.7377736942</v>
      </c>
      <c r="Y397" s="124">
        <f t="shared" si="13"/>
        <v>0.2622263058</v>
      </c>
      <c r="Z397" s="87">
        <f t="shared" si="14"/>
        <v>0.198886461</v>
      </c>
      <c r="AA397" s="89">
        <f t="shared" si="15"/>
        <v>0.1688755358</v>
      </c>
      <c r="AB397" s="89">
        <f t="shared" si="16"/>
        <v>0.5968841919</v>
      </c>
      <c r="AC397" s="89">
        <f t="shared" si="17"/>
        <v>0.02424363392</v>
      </c>
      <c r="AD397" s="89">
        <f t="shared" si="18"/>
        <v>0.003159929406</v>
      </c>
      <c r="AE397" s="89">
        <f t="shared" si="19"/>
        <v>0.00795024792</v>
      </c>
      <c r="AF397" s="87"/>
      <c r="AG397" s="124"/>
      <c r="AH397" s="21">
        <v>394.0</v>
      </c>
      <c r="AI397" s="128">
        <f t="shared" si="20"/>
        <v>50592</v>
      </c>
      <c r="AJ397" s="182">
        <v>43769.0</v>
      </c>
      <c r="AK397" s="75">
        <v>0.0</v>
      </c>
      <c r="AL397" s="183">
        <v>6823.0</v>
      </c>
      <c r="AM397" s="42">
        <v>85114.0</v>
      </c>
      <c r="AN397" s="71">
        <v>30252.0</v>
      </c>
      <c r="AO397" s="42"/>
      <c r="AP397" s="71"/>
      <c r="AQ397" s="109">
        <f t="shared" si="21"/>
        <v>18.05611456</v>
      </c>
      <c r="AR397" s="198">
        <v>120480.0</v>
      </c>
      <c r="AS397" s="182">
        <v>86686.0</v>
      </c>
      <c r="AT397" s="182">
        <v>32641.0</v>
      </c>
      <c r="AU397" s="132">
        <f t="shared" si="37"/>
        <v>20.68123563</v>
      </c>
      <c r="AV397" s="128">
        <v>90180.0</v>
      </c>
      <c r="AW397" s="130">
        <v>40290.0</v>
      </c>
      <c r="AX397" s="132">
        <f t="shared" si="38"/>
        <v>15.43099349</v>
      </c>
      <c r="AY397" s="42">
        <v>703224.0</v>
      </c>
      <c r="AZ397" s="44">
        <v>110752.0</v>
      </c>
      <c r="BA397" s="44">
        <v>111975.0</v>
      </c>
      <c r="BB397" s="44">
        <v>456788.0</v>
      </c>
      <c r="BC397" s="44">
        <v>15121.0</v>
      </c>
      <c r="BD397" s="44">
        <v>1933.0</v>
      </c>
      <c r="BE397" s="71">
        <v>6655.0</v>
      </c>
      <c r="BF397" s="42">
        <v>475960.0</v>
      </c>
      <c r="BG397" s="44">
        <v>94662.0</v>
      </c>
      <c r="BH397" s="44">
        <v>80378.0</v>
      </c>
      <c r="BI397" s="44">
        <v>284093.0</v>
      </c>
      <c r="BJ397" s="44">
        <v>11539.0</v>
      </c>
      <c r="BK397" s="44">
        <v>1504.0</v>
      </c>
      <c r="BL397" s="71">
        <v>3784.0</v>
      </c>
      <c r="BM397" s="186"/>
      <c r="BN397" s="186"/>
      <c r="BO397" s="44"/>
      <c r="BP397" s="58"/>
      <c r="BQ397" s="58"/>
      <c r="BR397" s="58"/>
      <c r="BS397" s="58"/>
      <c r="BT397" s="58"/>
      <c r="BU397" s="58"/>
      <c r="BV397" s="58"/>
      <c r="BW397" s="58"/>
      <c r="BX397" s="58"/>
      <c r="BY397" s="58"/>
      <c r="BZ397" s="58"/>
      <c r="CA397" s="58"/>
      <c r="CB397" s="58"/>
      <c r="CC397" s="58"/>
      <c r="CD397" s="56"/>
      <c r="CE397" s="56"/>
      <c r="CF397" s="58"/>
      <c r="CG397" s="56"/>
      <c r="CH397" s="58"/>
      <c r="CI397" s="58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</row>
    <row r="398" ht="15.0" customHeight="1">
      <c r="A398" s="176" t="s">
        <v>2734</v>
      </c>
      <c r="B398" s="178" t="s">
        <v>2735</v>
      </c>
      <c r="C398" s="65" t="s">
        <v>2736</v>
      </c>
      <c r="D398" s="67" t="s">
        <v>2737</v>
      </c>
      <c r="E398" s="69" t="s">
        <v>2738</v>
      </c>
      <c r="F398" s="71" t="s">
        <v>2739</v>
      </c>
      <c r="G398" s="73">
        <v>1963.0</v>
      </c>
      <c r="H398" s="75" t="s">
        <v>110</v>
      </c>
      <c r="I398" s="73">
        <v>2012.0</v>
      </c>
      <c r="J398" s="87">
        <f t="shared" si="52"/>
        <v>0.5947018541</v>
      </c>
      <c r="K398" s="89">
        <f t="shared" si="53"/>
        <v>0.3857305607</v>
      </c>
      <c r="L398" s="42" t="str">
        <f t="shared" si="31"/>
        <v>D+</v>
      </c>
      <c r="M398" s="180">
        <f t="shared" si="32"/>
        <v>8.123454421</v>
      </c>
      <c r="N398" s="87">
        <f t="shared" si="6"/>
        <v>0.6133087699</v>
      </c>
      <c r="O398" s="89">
        <f t="shared" si="7"/>
        <v>0.3866912301</v>
      </c>
      <c r="P398" s="44" t="str">
        <f t="shared" si="33"/>
        <v>D+</v>
      </c>
      <c r="Q398" s="180">
        <f t="shared" si="34"/>
        <v>9.366357677</v>
      </c>
      <c r="R398" s="87">
        <f t="shared" si="8"/>
        <v>0.6056889546</v>
      </c>
      <c r="S398" s="89">
        <f t="shared" si="9"/>
        <v>0.3943110454</v>
      </c>
      <c r="T398" s="44" t="str">
        <f t="shared" si="35"/>
        <v>D+</v>
      </c>
      <c r="U398" s="180">
        <f t="shared" si="36"/>
        <v>6.880551166</v>
      </c>
      <c r="V398" s="87">
        <f t="shared" si="54"/>
        <v>0.6065709835</v>
      </c>
      <c r="W398" s="124">
        <f t="shared" si="55"/>
        <v>0.3934290165</v>
      </c>
      <c r="X398" s="87">
        <f t="shared" si="12"/>
        <v>0.6307882918</v>
      </c>
      <c r="Y398" s="124">
        <f t="shared" si="13"/>
        <v>0.3692117082</v>
      </c>
      <c r="Z398" s="87">
        <f t="shared" si="14"/>
        <v>0.1823771867</v>
      </c>
      <c r="AA398" s="89">
        <f t="shared" si="15"/>
        <v>0.01388725827</v>
      </c>
      <c r="AB398" s="89">
        <f t="shared" si="16"/>
        <v>0.7928337219</v>
      </c>
      <c r="AC398" s="89">
        <f t="shared" si="17"/>
        <v>0.006939436124</v>
      </c>
      <c r="AD398" s="89">
        <f t="shared" si="18"/>
        <v>0.001249517804</v>
      </c>
      <c r="AE398" s="89">
        <f t="shared" si="19"/>
        <v>0.002712879258</v>
      </c>
      <c r="AF398" s="87"/>
      <c r="AG398" s="124"/>
      <c r="AH398" s="21">
        <v>395.0</v>
      </c>
      <c r="AI398" s="128">
        <f t="shared" si="20"/>
        <v>79877</v>
      </c>
      <c r="AJ398" s="182">
        <v>47503.0</v>
      </c>
      <c r="AK398" s="182">
        <v>30811.0</v>
      </c>
      <c r="AL398" s="183">
        <v>1563.0</v>
      </c>
      <c r="AM398" s="42">
        <v>89606.0</v>
      </c>
      <c r="AN398" s="71">
        <v>52448.0</v>
      </c>
      <c r="AO398" s="42"/>
      <c r="AP398" s="71"/>
      <c r="AQ398" s="109">
        <f t="shared" si="21"/>
        <v>8.123454421</v>
      </c>
      <c r="AR398" s="198">
        <v>149511.0</v>
      </c>
      <c r="AS398" s="182">
        <v>90885.0</v>
      </c>
      <c r="AT398" s="182">
        <v>57303.0</v>
      </c>
      <c r="AU398" s="132">
        <f t="shared" si="37"/>
        <v>9.366357677</v>
      </c>
      <c r="AV398" s="128">
        <v>90178.0</v>
      </c>
      <c r="AW398" s="130">
        <v>58707.0</v>
      </c>
      <c r="AX398" s="132">
        <f t="shared" si="38"/>
        <v>6.880551166</v>
      </c>
      <c r="AY398" s="42">
        <v>694345.0</v>
      </c>
      <c r="AZ398" s="44">
        <v>103425.0</v>
      </c>
      <c r="BA398" s="44">
        <v>7818.0</v>
      </c>
      <c r="BB398" s="44">
        <v>576009.0</v>
      </c>
      <c r="BC398" s="44">
        <v>4230.0</v>
      </c>
      <c r="BD398" s="44">
        <v>780.0</v>
      </c>
      <c r="BE398" s="71">
        <v>2083.0</v>
      </c>
      <c r="BF398" s="42">
        <v>476984.0</v>
      </c>
      <c r="BG398" s="44">
        <v>86991.0</v>
      </c>
      <c r="BH398" s="44">
        <v>6624.0</v>
      </c>
      <c r="BI398" s="44">
        <v>378169.0</v>
      </c>
      <c r="BJ398" s="44">
        <v>3310.0</v>
      </c>
      <c r="BK398" s="44">
        <v>596.0</v>
      </c>
      <c r="BL398" s="71">
        <v>1294.0</v>
      </c>
      <c r="BM398" s="186"/>
      <c r="BN398" s="186"/>
      <c r="BO398" s="44"/>
      <c r="BP398" s="58"/>
      <c r="BQ398" s="58"/>
      <c r="BR398" s="58"/>
      <c r="BS398" s="58"/>
      <c r="BT398" s="58"/>
      <c r="BU398" s="58"/>
      <c r="BV398" s="58"/>
      <c r="BW398" s="58"/>
      <c r="BX398" s="58"/>
      <c r="BY398" s="58"/>
      <c r="BZ398" s="58"/>
      <c r="CA398" s="58"/>
      <c r="CB398" s="58"/>
      <c r="CC398" s="58"/>
      <c r="CD398" s="56"/>
      <c r="CE398" s="56"/>
      <c r="CF398" s="58"/>
      <c r="CG398" s="56"/>
      <c r="CH398" s="58"/>
      <c r="CI398" s="58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</row>
    <row r="399" ht="15.0" customHeight="1">
      <c r="A399" s="139" t="s">
        <v>2740</v>
      </c>
      <c r="B399" s="140" t="s">
        <v>2741</v>
      </c>
      <c r="C399" s="65" t="s">
        <v>2742</v>
      </c>
      <c r="D399" s="67" t="s">
        <v>2743</v>
      </c>
      <c r="E399" s="69" t="s">
        <v>2744</v>
      </c>
      <c r="F399" s="71" t="s">
        <v>2745</v>
      </c>
      <c r="G399" s="73">
        <v>1946.0</v>
      </c>
      <c r="H399" s="75" t="s">
        <v>81</v>
      </c>
      <c r="I399" s="73">
        <v>1994.0</v>
      </c>
      <c r="J399" s="87">
        <f t="shared" si="52"/>
        <v>0.6248272279</v>
      </c>
      <c r="K399" s="89">
        <f t="shared" si="53"/>
        <v>0.3329696025</v>
      </c>
      <c r="L399" s="42" t="str">
        <f t="shared" si="31"/>
        <v>D+</v>
      </c>
      <c r="M399" s="180">
        <f t="shared" si="32"/>
        <v>11.46522537</v>
      </c>
      <c r="N399" s="87">
        <f t="shared" si="6"/>
        <v>0.6454009564</v>
      </c>
      <c r="O399" s="89">
        <f t="shared" si="7"/>
        <v>0.3545990436</v>
      </c>
      <c r="P399" s="44" t="str">
        <f t="shared" si="33"/>
        <v>D+</v>
      </c>
      <c r="Q399" s="180">
        <f t="shared" si="34"/>
        <v>12.57557632</v>
      </c>
      <c r="R399" s="87">
        <f t="shared" si="8"/>
        <v>0.6404321872</v>
      </c>
      <c r="S399" s="89">
        <f t="shared" si="9"/>
        <v>0.3595678128</v>
      </c>
      <c r="T399" s="44" t="str">
        <f t="shared" si="35"/>
        <v>D+</v>
      </c>
      <c r="U399" s="180">
        <f t="shared" si="36"/>
        <v>10.35487443</v>
      </c>
      <c r="V399" s="87">
        <f t="shared" si="54"/>
        <v>0.6523588386</v>
      </c>
      <c r="W399" s="124">
        <f t="shared" si="55"/>
        <v>0.3476411614</v>
      </c>
      <c r="X399" s="87">
        <f t="shared" si="12"/>
        <v>0.6663260156</v>
      </c>
      <c r="Y399" s="124">
        <f t="shared" si="13"/>
        <v>0.3336739844</v>
      </c>
      <c r="Z399" s="87">
        <f t="shared" si="14"/>
        <v>0.2982487626</v>
      </c>
      <c r="AA399" s="89">
        <f t="shared" si="15"/>
        <v>0.09556449722</v>
      </c>
      <c r="AB399" s="89">
        <f t="shared" si="16"/>
        <v>0.5765031947</v>
      </c>
      <c r="AC399" s="89">
        <f t="shared" si="17"/>
        <v>0.0163417554</v>
      </c>
      <c r="AD399" s="89">
        <f t="shared" si="18"/>
        <v>0.002726685008</v>
      </c>
      <c r="AE399" s="89">
        <f t="shared" si="19"/>
        <v>0.01061510506</v>
      </c>
      <c r="AF399" s="87"/>
      <c r="AG399" s="124"/>
      <c r="AH399" s="21">
        <v>396.0</v>
      </c>
      <c r="AI399" s="128">
        <f t="shared" si="20"/>
        <v>96225</v>
      </c>
      <c r="AJ399" s="182">
        <v>60124.0</v>
      </c>
      <c r="AK399" s="182">
        <v>32040.0</v>
      </c>
      <c r="AL399" s="183">
        <v>4061.0</v>
      </c>
      <c r="AM399" s="42">
        <v>105626.0</v>
      </c>
      <c r="AN399" s="71">
        <v>52894.0</v>
      </c>
      <c r="AO399" s="42"/>
      <c r="AP399" s="71"/>
      <c r="AQ399" s="109">
        <f t="shared" si="21"/>
        <v>11.46522537</v>
      </c>
      <c r="AR399" s="198">
        <v>167467.0</v>
      </c>
      <c r="AS399" s="182">
        <v>105545.0</v>
      </c>
      <c r="AT399" s="182">
        <v>57989.0</v>
      </c>
      <c r="AU399" s="132">
        <f t="shared" si="37"/>
        <v>12.57557632</v>
      </c>
      <c r="AV399" s="128">
        <v>111790.0</v>
      </c>
      <c r="AW399" s="130">
        <v>62764.0</v>
      </c>
      <c r="AX399" s="132">
        <f t="shared" si="38"/>
        <v>10.35487443</v>
      </c>
      <c r="AY399" s="42">
        <v>681404.0</v>
      </c>
      <c r="AZ399" s="44">
        <v>174918.0</v>
      </c>
      <c r="BA399" s="44">
        <v>63659.0</v>
      </c>
      <c r="BB399" s="44">
        <v>423076.0</v>
      </c>
      <c r="BC399" s="44">
        <v>9492.0</v>
      </c>
      <c r="BD399" s="44">
        <v>1692.0</v>
      </c>
      <c r="BE399" s="71">
        <v>8567.0</v>
      </c>
      <c r="BF399" s="42">
        <v>490339.0</v>
      </c>
      <c r="BG399" s="44">
        <v>146243.0</v>
      </c>
      <c r="BH399" s="44">
        <v>46859.0</v>
      </c>
      <c r="BI399" s="44">
        <v>282682.0</v>
      </c>
      <c r="BJ399" s="44">
        <v>8013.0</v>
      </c>
      <c r="BK399" s="44">
        <v>1337.0</v>
      </c>
      <c r="BL399" s="71">
        <v>5205.0</v>
      </c>
      <c r="BM399" s="186"/>
      <c r="BN399" s="186"/>
      <c r="BO399" s="44"/>
      <c r="BP399" s="58"/>
      <c r="BQ399" s="58"/>
      <c r="BR399" s="58"/>
      <c r="BS399" s="58"/>
      <c r="BT399" s="58"/>
      <c r="BU399" s="58"/>
      <c r="BV399" s="58"/>
      <c r="BW399" s="58"/>
      <c r="BX399" s="58"/>
      <c r="BY399" s="58"/>
      <c r="BZ399" s="58"/>
      <c r="CA399" s="58"/>
      <c r="CB399" s="58"/>
      <c r="CC399" s="58"/>
      <c r="CD399" s="56"/>
      <c r="CE399" s="56"/>
      <c r="CF399" s="58"/>
      <c r="CG399" s="56"/>
      <c r="CH399" s="58"/>
      <c r="CI399" s="58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</row>
    <row r="400" ht="15.0" customHeight="1">
      <c r="A400" s="176" t="s">
        <v>2746</v>
      </c>
      <c r="B400" s="178" t="s">
        <v>2747</v>
      </c>
      <c r="C400" s="72" t="s">
        <v>291</v>
      </c>
      <c r="D400" s="74" t="s">
        <v>2748</v>
      </c>
      <c r="E400" s="69" t="s">
        <v>2749</v>
      </c>
      <c r="F400" s="71" t="s">
        <v>2750</v>
      </c>
      <c r="G400" s="73">
        <v>1948.0</v>
      </c>
      <c r="H400" s="75" t="s">
        <v>129</v>
      </c>
      <c r="I400" s="73">
        <v>2014.0</v>
      </c>
      <c r="J400" s="87">
        <f t="shared" si="52"/>
        <v>0.2207304135</v>
      </c>
      <c r="K400" s="89">
        <f t="shared" si="53"/>
        <v>0.7595747224</v>
      </c>
      <c r="L400" s="42" t="str">
        <f t="shared" si="31"/>
        <v>R+</v>
      </c>
      <c r="M400" s="91">
        <f t="shared" si="32"/>
        <v>24.91049026</v>
      </c>
      <c r="N400" s="87">
        <f t="shared" si="6"/>
        <v>0.2599665922</v>
      </c>
      <c r="O400" s="89">
        <f t="shared" si="7"/>
        <v>0.7400334078</v>
      </c>
      <c r="P400" s="44" t="str">
        <f t="shared" si="33"/>
        <v>R+</v>
      </c>
      <c r="Q400" s="91">
        <f t="shared" si="34"/>
        <v>25.9678601</v>
      </c>
      <c r="R400" s="87">
        <f t="shared" si="8"/>
        <v>0.2983522386</v>
      </c>
      <c r="S400" s="89">
        <f t="shared" si="9"/>
        <v>0.7016477614</v>
      </c>
      <c r="T400" s="44" t="str">
        <f t="shared" si="35"/>
        <v>R+</v>
      </c>
      <c r="U400" s="91">
        <f t="shared" si="36"/>
        <v>23.85312043</v>
      </c>
      <c r="V400" s="87">
        <f t="shared" si="54"/>
        <v>0.2251650077</v>
      </c>
      <c r="W400" s="124">
        <f t="shared" si="55"/>
        <v>0.7748349923</v>
      </c>
      <c r="X400" s="87">
        <f t="shared" si="12"/>
        <v>0.2730984232</v>
      </c>
      <c r="Y400" s="124">
        <f t="shared" si="13"/>
        <v>0.7269015768</v>
      </c>
      <c r="Z400" s="87">
        <f t="shared" si="14"/>
        <v>0.6918877929</v>
      </c>
      <c r="AA400" s="89">
        <f t="shared" si="15"/>
        <v>0.08957735173</v>
      </c>
      <c r="AB400" s="89">
        <f t="shared" si="16"/>
        <v>0.1832434164</v>
      </c>
      <c r="AC400" s="89">
        <f t="shared" si="17"/>
        <v>0.02154726622</v>
      </c>
      <c r="AD400" s="89">
        <f t="shared" si="18"/>
        <v>0.004557593159</v>
      </c>
      <c r="AE400" s="89">
        <f t="shared" si="19"/>
        <v>0.009186579605</v>
      </c>
      <c r="AF400" s="87"/>
      <c r="AG400" s="124"/>
      <c r="AH400" s="21">
        <v>397.0</v>
      </c>
      <c r="AI400" s="128">
        <f t="shared" si="20"/>
        <v>133842</v>
      </c>
      <c r="AJ400" s="182">
        <v>29543.0</v>
      </c>
      <c r="AK400" s="182">
        <v>101663.0</v>
      </c>
      <c r="AL400" s="183">
        <v>2636.0</v>
      </c>
      <c r="AM400" s="42">
        <v>62143.0</v>
      </c>
      <c r="AN400" s="71">
        <v>165405.0</v>
      </c>
      <c r="AO400" s="42"/>
      <c r="AP400" s="71"/>
      <c r="AQ400" s="109">
        <f t="shared" si="21"/>
        <v>-24.91049026</v>
      </c>
      <c r="AR400" s="198">
        <v>240433.0</v>
      </c>
      <c r="AS400" s="182">
        <v>61786.0</v>
      </c>
      <c r="AT400" s="182">
        <v>175883.0</v>
      </c>
      <c r="AU400" s="132">
        <f t="shared" si="37"/>
        <v>-25.9678601</v>
      </c>
      <c r="AV400" s="128">
        <v>70543.0</v>
      </c>
      <c r="AW400" s="130">
        <v>165899.0</v>
      </c>
      <c r="AX400" s="132">
        <f t="shared" si="38"/>
        <v>-23.85312043</v>
      </c>
      <c r="AY400" s="42">
        <v>700735.0</v>
      </c>
      <c r="AZ400" s="44">
        <v>459185.0</v>
      </c>
      <c r="BA400" s="44">
        <v>63876.0</v>
      </c>
      <c r="BB400" s="44">
        <v>151047.0</v>
      </c>
      <c r="BC400" s="44">
        <v>14623.0</v>
      </c>
      <c r="BD400" s="44">
        <v>3111.0</v>
      </c>
      <c r="BE400" s="71">
        <v>8893.0</v>
      </c>
      <c r="BF400" s="42">
        <v>518256.0</v>
      </c>
      <c r="BG400" s="44">
        <v>358575.0</v>
      </c>
      <c r="BH400" s="44">
        <v>46424.0</v>
      </c>
      <c r="BI400" s="44">
        <v>94967.0</v>
      </c>
      <c r="BJ400" s="44">
        <v>11167.0</v>
      </c>
      <c r="BK400" s="44">
        <v>2362.0</v>
      </c>
      <c r="BL400" s="71">
        <v>4761.0</v>
      </c>
      <c r="BM400" s="186"/>
      <c r="BN400" s="186"/>
      <c r="BO400" s="44"/>
      <c r="BP400" s="58"/>
      <c r="BQ400" s="58"/>
      <c r="BR400" s="58"/>
      <c r="BS400" s="58"/>
      <c r="BT400" s="58"/>
      <c r="BU400" s="58"/>
      <c r="BV400" s="58"/>
      <c r="BW400" s="58"/>
      <c r="BX400" s="58"/>
      <c r="BY400" s="58"/>
      <c r="BZ400" s="58"/>
      <c r="CA400" s="58"/>
      <c r="CB400" s="58"/>
      <c r="CC400" s="58"/>
      <c r="CD400" s="56"/>
      <c r="CE400" s="56"/>
      <c r="CF400" s="58"/>
      <c r="CG400" s="56"/>
      <c r="CH400" s="58"/>
      <c r="CI400" s="58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</row>
    <row r="401" ht="15.0" customHeight="1">
      <c r="A401" s="139" t="s">
        <v>2751</v>
      </c>
      <c r="B401" s="140" t="s">
        <v>2752</v>
      </c>
      <c r="C401" s="72" t="s">
        <v>657</v>
      </c>
      <c r="D401" s="74" t="s">
        <v>1258</v>
      </c>
      <c r="E401" s="69" t="s">
        <v>2753</v>
      </c>
      <c r="F401" s="71" t="s">
        <v>2754</v>
      </c>
      <c r="G401" s="73">
        <v>1951.0</v>
      </c>
      <c r="H401" s="75" t="s">
        <v>151</v>
      </c>
      <c r="I401" s="73">
        <v>2002.0</v>
      </c>
      <c r="J401" s="87">
        <f t="shared" si="52"/>
        <v>0.279436248</v>
      </c>
      <c r="K401" s="89">
        <f t="shared" si="53"/>
        <v>0.6462356434</v>
      </c>
      <c r="L401" s="42" t="str">
        <f t="shared" si="31"/>
        <v>R+</v>
      </c>
      <c r="M401" s="91">
        <f t="shared" si="32"/>
        <v>27.26111502</v>
      </c>
      <c r="N401" s="87">
        <f t="shared" si="6"/>
        <v>0.2087592434</v>
      </c>
      <c r="O401" s="89">
        <f t="shared" si="7"/>
        <v>0.7912407566</v>
      </c>
      <c r="P401" s="44" t="str">
        <f t="shared" si="33"/>
        <v>R+</v>
      </c>
      <c r="Q401" s="91">
        <f t="shared" si="34"/>
        <v>31.08859498</v>
      </c>
      <c r="R401" s="87">
        <f t="shared" si="8"/>
        <v>0.3025470923</v>
      </c>
      <c r="S401" s="89">
        <f t="shared" si="9"/>
        <v>0.6974529077</v>
      </c>
      <c r="T401" s="44" t="str">
        <f t="shared" si="35"/>
        <v>R+</v>
      </c>
      <c r="U401" s="91">
        <f t="shared" si="36"/>
        <v>23.43363506</v>
      </c>
      <c r="V401" s="87">
        <f t="shared" si="54"/>
        <v>0.3018739692</v>
      </c>
      <c r="W401" s="124">
        <f t="shared" si="55"/>
        <v>0.6981260308</v>
      </c>
      <c r="X401" s="87">
        <f t="shared" si="12"/>
        <v>0.2567196673</v>
      </c>
      <c r="Y401" s="124">
        <f t="shared" si="13"/>
        <v>0.7432803327</v>
      </c>
      <c r="Z401" s="87">
        <f t="shared" si="14"/>
        <v>0.8480278596</v>
      </c>
      <c r="AA401" s="89">
        <f t="shared" si="15"/>
        <v>0.009536094052</v>
      </c>
      <c r="AB401" s="89">
        <f t="shared" si="16"/>
        <v>0.1023258401</v>
      </c>
      <c r="AC401" s="89">
        <f t="shared" si="17"/>
        <v>0.01903796255</v>
      </c>
      <c r="AD401" s="89">
        <f t="shared" si="18"/>
        <v>0.009106135572</v>
      </c>
      <c r="AE401" s="89">
        <f t="shared" si="19"/>
        <v>0.01196610815</v>
      </c>
      <c r="AF401" s="87"/>
      <c r="AG401" s="124"/>
      <c r="AH401" s="21">
        <v>398.0</v>
      </c>
      <c r="AI401" s="128">
        <f t="shared" si="20"/>
        <v>130341</v>
      </c>
      <c r="AJ401" s="182">
        <v>36422.0</v>
      </c>
      <c r="AK401" s="182">
        <v>84231.0</v>
      </c>
      <c r="AL401" s="183">
        <v>9688.0</v>
      </c>
      <c r="AM401" s="42">
        <v>60611.0</v>
      </c>
      <c r="AN401" s="71">
        <v>175487.0</v>
      </c>
      <c r="AO401" s="42"/>
      <c r="AP401" s="71"/>
      <c r="AQ401" s="109">
        <f t="shared" si="21"/>
        <v>-27.26111502</v>
      </c>
      <c r="AR401" s="198">
        <v>250278.0</v>
      </c>
      <c r="AS401" s="182">
        <v>51098.0</v>
      </c>
      <c r="AT401" s="182">
        <v>193672.0</v>
      </c>
      <c r="AU401" s="132">
        <f t="shared" si="37"/>
        <v>-31.08859498</v>
      </c>
      <c r="AV401" s="128">
        <v>69594.0</v>
      </c>
      <c r="AW401" s="130">
        <v>160433.0</v>
      </c>
      <c r="AX401" s="132">
        <f t="shared" si="38"/>
        <v>-23.43363506</v>
      </c>
      <c r="AY401" s="42">
        <v>692099.0</v>
      </c>
      <c r="AZ401" s="44">
        <v>573688.0</v>
      </c>
      <c r="BA401" s="44">
        <v>6533.0</v>
      </c>
      <c r="BB401" s="44">
        <v>81381.0</v>
      </c>
      <c r="BC401" s="44">
        <v>11728.0</v>
      </c>
      <c r="BD401" s="44">
        <v>6139.0</v>
      </c>
      <c r="BE401" s="71">
        <v>12630.0</v>
      </c>
      <c r="BF401" s="42">
        <v>467487.0</v>
      </c>
      <c r="BG401" s="44">
        <v>396442.0</v>
      </c>
      <c r="BH401" s="44">
        <v>4458.0</v>
      </c>
      <c r="BI401" s="44">
        <v>47836.0</v>
      </c>
      <c r="BJ401" s="44">
        <v>8900.0</v>
      </c>
      <c r="BK401" s="44">
        <v>4257.0</v>
      </c>
      <c r="BL401" s="71">
        <v>5594.0</v>
      </c>
      <c r="BM401" s="186"/>
      <c r="BN401" s="186"/>
      <c r="BO401" s="44"/>
      <c r="BP401" s="58"/>
      <c r="BQ401" s="58"/>
      <c r="BR401" s="58"/>
      <c r="BS401" s="58"/>
      <c r="BT401" s="58"/>
      <c r="BU401" s="58"/>
      <c r="BV401" s="58"/>
      <c r="BW401" s="58"/>
      <c r="BX401" s="58"/>
      <c r="BY401" s="58"/>
      <c r="BZ401" s="58"/>
      <c r="CA401" s="58"/>
      <c r="CB401" s="58"/>
      <c r="CC401" s="58"/>
      <c r="CD401" s="56"/>
      <c r="CE401" s="56"/>
      <c r="CF401" s="58"/>
      <c r="CG401" s="56"/>
      <c r="CH401" s="58"/>
      <c r="CI401" s="58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</row>
    <row r="402" ht="15.0" customHeight="1">
      <c r="A402" s="176" t="s">
        <v>2755</v>
      </c>
      <c r="B402" s="178" t="s">
        <v>2756</v>
      </c>
      <c r="C402" s="72" t="s">
        <v>199</v>
      </c>
      <c r="D402" s="74" t="s">
        <v>2757</v>
      </c>
      <c r="E402" s="69" t="s">
        <v>2758</v>
      </c>
      <c r="F402" s="71" t="s">
        <v>2759</v>
      </c>
      <c r="G402" s="73">
        <v>1960.0</v>
      </c>
      <c r="H402" s="75" t="s">
        <v>151</v>
      </c>
      <c r="I402" s="73">
        <v>2012.0</v>
      </c>
      <c r="J402" s="87">
        <f t="shared" si="52"/>
        <v>0.3288641625</v>
      </c>
      <c r="K402" s="89">
        <f t="shared" si="53"/>
        <v>0.6144994644</v>
      </c>
      <c r="L402" s="42" t="str">
        <f t="shared" si="31"/>
        <v>R+</v>
      </c>
      <c r="M402" s="91">
        <f t="shared" si="32"/>
        <v>17.97995408</v>
      </c>
      <c r="N402" s="87">
        <f t="shared" si="6"/>
        <v>0.3005454128</v>
      </c>
      <c r="O402" s="89">
        <f t="shared" si="7"/>
        <v>0.6994545872</v>
      </c>
      <c r="P402" s="44" t="str">
        <f t="shared" si="33"/>
        <v>R+</v>
      </c>
      <c r="Q402" s="91">
        <f t="shared" si="34"/>
        <v>21.90997804</v>
      </c>
      <c r="R402" s="87">
        <f t="shared" si="8"/>
        <v>0.3963841418</v>
      </c>
      <c r="S402" s="89">
        <f t="shared" si="9"/>
        <v>0.6036158582</v>
      </c>
      <c r="T402" s="44" t="str">
        <f t="shared" si="35"/>
        <v>R+</v>
      </c>
      <c r="U402" s="91">
        <f t="shared" si="36"/>
        <v>14.04993011</v>
      </c>
      <c r="V402" s="87">
        <f t="shared" si="54"/>
        <v>0.3486080586</v>
      </c>
      <c r="W402" s="124">
        <f t="shared" si="55"/>
        <v>0.6513919414</v>
      </c>
      <c r="X402" s="87">
        <f t="shared" si="12"/>
        <v>0.3499215394</v>
      </c>
      <c r="Y402" s="124">
        <f t="shared" si="13"/>
        <v>0.6500784606</v>
      </c>
      <c r="Z402" s="87">
        <f t="shared" si="14"/>
        <v>0.8085595988</v>
      </c>
      <c r="AA402" s="89">
        <f t="shared" si="15"/>
        <v>0.01001905249</v>
      </c>
      <c r="AB402" s="89">
        <f t="shared" si="16"/>
        <v>0.1253010458</v>
      </c>
      <c r="AC402" s="89">
        <f t="shared" si="17"/>
        <v>0.03507596252</v>
      </c>
      <c r="AD402" s="89">
        <f t="shared" si="18"/>
        <v>0.008802497443</v>
      </c>
      <c r="AE402" s="89">
        <f t="shared" si="19"/>
        <v>0.0122418429</v>
      </c>
      <c r="AF402" s="87"/>
      <c r="AG402" s="124"/>
      <c r="AH402" s="21">
        <v>399.0</v>
      </c>
      <c r="AI402" s="128">
        <f t="shared" si="20"/>
        <v>144695</v>
      </c>
      <c r="AJ402" s="182">
        <v>47585.0</v>
      </c>
      <c r="AK402" s="182">
        <v>88915.0</v>
      </c>
      <c r="AL402" s="183">
        <v>8195.0</v>
      </c>
      <c r="AM402" s="42">
        <v>83176.0</v>
      </c>
      <c r="AN402" s="71">
        <v>154523.0</v>
      </c>
      <c r="AO402" s="42"/>
      <c r="AP402" s="71"/>
      <c r="AQ402" s="109">
        <f t="shared" si="21"/>
        <v>-17.97995408</v>
      </c>
      <c r="AR402" s="198">
        <v>255201.0</v>
      </c>
      <c r="AS402" s="182">
        <v>74556.0</v>
      </c>
      <c r="AT402" s="182">
        <v>173513.0</v>
      </c>
      <c r="AU402" s="132">
        <f t="shared" si="37"/>
        <v>-21.90997804</v>
      </c>
      <c r="AV402" s="128">
        <v>94123.0</v>
      </c>
      <c r="AW402" s="130">
        <v>143331.0</v>
      </c>
      <c r="AX402" s="132">
        <f t="shared" si="38"/>
        <v>-14.04993011</v>
      </c>
      <c r="AY402" s="42">
        <v>687939.0</v>
      </c>
      <c r="AZ402" s="44">
        <v>537386.0</v>
      </c>
      <c r="BA402" s="44">
        <v>7660.0</v>
      </c>
      <c r="BB402" s="44">
        <v>100891.0</v>
      </c>
      <c r="BC402" s="44">
        <v>23309.0</v>
      </c>
      <c r="BD402" s="44">
        <v>6109.0</v>
      </c>
      <c r="BE402" s="71">
        <v>12584.0</v>
      </c>
      <c r="BF402" s="42">
        <v>484976.0</v>
      </c>
      <c r="BG402" s="44">
        <v>392132.0</v>
      </c>
      <c r="BH402" s="44">
        <v>4859.0</v>
      </c>
      <c r="BI402" s="44">
        <v>60768.0</v>
      </c>
      <c r="BJ402" s="44">
        <v>17011.0</v>
      </c>
      <c r="BK402" s="44">
        <v>4269.0</v>
      </c>
      <c r="BL402" s="71">
        <v>5937.0</v>
      </c>
      <c r="BM402" s="186"/>
      <c r="BN402" s="186"/>
      <c r="BO402" s="44"/>
      <c r="BP402" s="58"/>
      <c r="BQ402" s="58"/>
      <c r="BR402" s="58"/>
      <c r="BS402" s="58"/>
      <c r="BT402" s="58"/>
      <c r="BU402" s="58"/>
      <c r="BV402" s="58"/>
      <c r="BW402" s="58"/>
      <c r="BX402" s="58"/>
      <c r="BY402" s="58"/>
      <c r="BZ402" s="58"/>
      <c r="CA402" s="58"/>
      <c r="CB402" s="58"/>
      <c r="CC402" s="58"/>
      <c r="CD402" s="56"/>
      <c r="CE402" s="56"/>
      <c r="CF402" s="58"/>
      <c r="CG402" s="56"/>
      <c r="CH402" s="58"/>
      <c r="CI402" s="58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</row>
    <row r="403" ht="15.0" customHeight="1">
      <c r="A403" s="139" t="s">
        <v>2760</v>
      </c>
      <c r="B403" s="140" t="s">
        <v>2761</v>
      </c>
      <c r="C403" s="72" t="s">
        <v>1876</v>
      </c>
      <c r="D403" s="74" t="s">
        <v>2762</v>
      </c>
      <c r="E403" s="69" t="s">
        <v>2763</v>
      </c>
      <c r="F403" s="44" t="s">
        <v>2764</v>
      </c>
      <c r="G403" s="73">
        <v>1967.0</v>
      </c>
      <c r="H403" s="75" t="s">
        <v>151</v>
      </c>
      <c r="I403" s="73">
        <v>2008.0</v>
      </c>
      <c r="J403" s="87">
        <f t="shared" si="52"/>
        <v>0.2248492075</v>
      </c>
      <c r="K403" s="89">
        <f t="shared" si="53"/>
        <v>0.7220648057</v>
      </c>
      <c r="L403" s="42" t="str">
        <f t="shared" si="31"/>
        <v>R+</v>
      </c>
      <c r="M403" s="91">
        <f t="shared" si="32"/>
        <v>27.65040643</v>
      </c>
      <c r="N403" s="87">
        <f t="shared" si="6"/>
        <v>0.1992635969</v>
      </c>
      <c r="O403" s="89">
        <f t="shared" si="7"/>
        <v>0.8007364031</v>
      </c>
      <c r="P403" s="44" t="str">
        <f t="shared" si="33"/>
        <v>R+</v>
      </c>
      <c r="Q403" s="91">
        <f t="shared" si="34"/>
        <v>32.03815963</v>
      </c>
      <c r="R403" s="87">
        <f t="shared" si="8"/>
        <v>0.3042569106</v>
      </c>
      <c r="S403" s="89">
        <f t="shared" si="9"/>
        <v>0.6957430894</v>
      </c>
      <c r="T403" s="44" t="str">
        <f t="shared" si="35"/>
        <v>R+</v>
      </c>
      <c r="U403" s="91">
        <f t="shared" si="36"/>
        <v>23.26265323</v>
      </c>
      <c r="V403" s="87">
        <f t="shared" si="54"/>
        <v>0.2374547259</v>
      </c>
      <c r="W403" s="124">
        <f t="shared" si="55"/>
        <v>0.7625452741</v>
      </c>
      <c r="X403" s="87">
        <f t="shared" si="12"/>
        <v>0.2339422147</v>
      </c>
      <c r="Y403" s="124">
        <f t="shared" si="13"/>
        <v>0.7660577853</v>
      </c>
      <c r="Z403" s="87">
        <f t="shared" si="14"/>
        <v>0.8574679128</v>
      </c>
      <c r="AA403" s="89">
        <f t="shared" si="15"/>
        <v>0.0047151128</v>
      </c>
      <c r="AB403" s="89">
        <f t="shared" si="16"/>
        <v>0.08560942517</v>
      </c>
      <c r="AC403" s="89">
        <f t="shared" si="17"/>
        <v>0.02459106193</v>
      </c>
      <c r="AD403" s="89">
        <f t="shared" si="18"/>
        <v>0.01472893369</v>
      </c>
      <c r="AE403" s="89">
        <f t="shared" si="19"/>
        <v>0.01288755362</v>
      </c>
      <c r="AF403" s="87"/>
      <c r="AG403" s="124"/>
      <c r="AH403" s="21">
        <v>400.0</v>
      </c>
      <c r="AI403" s="128">
        <f t="shared" si="20"/>
        <v>142580</v>
      </c>
      <c r="AJ403" s="182">
        <v>32059.0</v>
      </c>
      <c r="AK403" s="182">
        <v>102952.0</v>
      </c>
      <c r="AL403" s="183">
        <v>7569.0</v>
      </c>
      <c r="AM403" s="42">
        <v>60719.0</v>
      </c>
      <c r="AN403" s="71">
        <v>198828.0</v>
      </c>
      <c r="AO403" s="42"/>
      <c r="AP403" s="71"/>
      <c r="AQ403" s="109">
        <f t="shared" si="21"/>
        <v>-27.65040643</v>
      </c>
      <c r="AR403" s="198">
        <v>265856.0</v>
      </c>
      <c r="AS403" s="182">
        <v>51791.0</v>
      </c>
      <c r="AT403" s="182">
        <v>208121.0</v>
      </c>
      <c r="AU403" s="132">
        <f t="shared" si="37"/>
        <v>-32.03815963</v>
      </c>
      <c r="AV403" s="128">
        <v>73625.0</v>
      </c>
      <c r="AW403" s="130">
        <v>168358.0</v>
      </c>
      <c r="AX403" s="132">
        <f t="shared" si="38"/>
        <v>-23.26265323</v>
      </c>
      <c r="AY403" s="42">
        <v>694412.0</v>
      </c>
      <c r="AZ403" s="44">
        <v>583303.0</v>
      </c>
      <c r="BA403" s="44">
        <v>3748.0</v>
      </c>
      <c r="BB403" s="44">
        <v>67323.0</v>
      </c>
      <c r="BC403" s="44">
        <v>15969.0</v>
      </c>
      <c r="BD403" s="44">
        <v>10614.0</v>
      </c>
      <c r="BE403" s="71">
        <v>13455.0</v>
      </c>
      <c r="BF403" s="42">
        <v>474644.0</v>
      </c>
      <c r="BG403" s="44">
        <v>406992.0</v>
      </c>
      <c r="BH403" s="44">
        <v>2238.0</v>
      </c>
      <c r="BI403" s="44">
        <v>40634.0</v>
      </c>
      <c r="BJ403" s="44">
        <v>11672.0</v>
      </c>
      <c r="BK403" s="44">
        <v>6991.0</v>
      </c>
      <c r="BL403" s="71">
        <v>6117.0</v>
      </c>
      <c r="BM403" s="186"/>
      <c r="BN403" s="186"/>
      <c r="BO403" s="44"/>
      <c r="BP403" s="58"/>
      <c r="BQ403" s="58"/>
      <c r="BR403" s="58"/>
      <c r="BS403" s="58"/>
      <c r="BT403" s="58"/>
      <c r="BU403" s="58"/>
      <c r="BV403" s="58"/>
      <c r="BW403" s="58"/>
      <c r="BX403" s="58"/>
      <c r="BY403" s="58"/>
      <c r="BZ403" s="58"/>
      <c r="CA403" s="58"/>
      <c r="CB403" s="58"/>
      <c r="CC403" s="58"/>
      <c r="CD403" s="56"/>
      <c r="CE403" s="56"/>
      <c r="CF403" s="58"/>
      <c r="CG403" s="56"/>
      <c r="CH403" s="58"/>
      <c r="CI403" s="58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</row>
    <row r="404" ht="15.0" customHeight="1">
      <c r="A404" s="176" t="s">
        <v>2765</v>
      </c>
      <c r="B404" s="178" t="s">
        <v>2766</v>
      </c>
      <c r="C404" s="72" t="s">
        <v>2767</v>
      </c>
      <c r="D404" s="74" t="s">
        <v>2768</v>
      </c>
      <c r="E404" s="69" t="s">
        <v>2769</v>
      </c>
      <c r="F404" s="71" t="s">
        <v>2770</v>
      </c>
      <c r="G404" s="73">
        <v>1975.0</v>
      </c>
      <c r="H404" s="75" t="s">
        <v>151</v>
      </c>
      <c r="I404" s="73">
        <v>2014.0</v>
      </c>
      <c r="J404" s="87">
        <f t="shared" si="52"/>
        <v>0.4581498695</v>
      </c>
      <c r="K404" s="89">
        <f t="shared" si="53"/>
        <v>0.5091867797</v>
      </c>
      <c r="L404" s="42" t="str">
        <f t="shared" si="31"/>
        <v>R+</v>
      </c>
      <c r="M404" s="91">
        <f t="shared" si="32"/>
        <v>16.2299221</v>
      </c>
      <c r="N404" s="87">
        <f t="shared" si="6"/>
        <v>0.3103036777</v>
      </c>
      <c r="O404" s="89">
        <f t="shared" si="7"/>
        <v>0.6896963223</v>
      </c>
      <c r="P404" s="44" t="str">
        <f t="shared" si="33"/>
        <v>R+</v>
      </c>
      <c r="Q404" s="91">
        <f t="shared" si="34"/>
        <v>20.93415155</v>
      </c>
      <c r="R404" s="87">
        <f t="shared" si="8"/>
        <v>0.4216265164</v>
      </c>
      <c r="S404" s="89">
        <f t="shared" si="9"/>
        <v>0.5783734836</v>
      </c>
      <c r="T404" s="44" t="str">
        <f t="shared" si="35"/>
        <v>R+</v>
      </c>
      <c r="U404" s="91">
        <f t="shared" si="36"/>
        <v>11.52569265</v>
      </c>
      <c r="V404" s="87">
        <f t="shared" si="54"/>
        <v>0.4736198818</v>
      </c>
      <c r="W404" s="124">
        <f t="shared" si="55"/>
        <v>0.5263801182</v>
      </c>
      <c r="X404" s="87">
        <f t="shared" si="12"/>
        <v>0.5016077844</v>
      </c>
      <c r="Y404" s="124">
        <f t="shared" si="13"/>
        <v>0.4983922156</v>
      </c>
      <c r="Z404" s="87">
        <f t="shared" si="14"/>
        <v>0.7901247026</v>
      </c>
      <c r="AA404" s="89">
        <f t="shared" si="15"/>
        <v>0.01041765075</v>
      </c>
      <c r="AB404" s="89">
        <f t="shared" si="16"/>
        <v>0.1401101025</v>
      </c>
      <c r="AC404" s="89">
        <f t="shared" si="17"/>
        <v>0.0405670019</v>
      </c>
      <c r="AD404" s="89">
        <f t="shared" si="18"/>
        <v>0.00627163187</v>
      </c>
      <c r="AE404" s="89">
        <f t="shared" si="19"/>
        <v>0.0125089104</v>
      </c>
      <c r="AF404" s="87"/>
      <c r="AG404" s="124"/>
      <c r="AH404" s="21">
        <v>401.0</v>
      </c>
      <c r="AI404" s="128">
        <f t="shared" si="20"/>
        <v>147168</v>
      </c>
      <c r="AJ404" s="182">
        <v>67425.0</v>
      </c>
      <c r="AK404" s="182">
        <v>74936.0</v>
      </c>
      <c r="AL404" s="183">
        <v>4807.0</v>
      </c>
      <c r="AM404" s="42">
        <v>119803.0</v>
      </c>
      <c r="AN404" s="71">
        <v>119035.0</v>
      </c>
      <c r="AO404" s="42"/>
      <c r="AP404" s="71"/>
      <c r="AQ404" s="109">
        <f t="shared" si="21"/>
        <v>-16.2299221</v>
      </c>
      <c r="AR404" s="198">
        <v>246066.0</v>
      </c>
      <c r="AS404" s="182">
        <v>74368.0</v>
      </c>
      <c r="AT404" s="182">
        <v>165294.0</v>
      </c>
      <c r="AU404" s="132">
        <f t="shared" si="37"/>
        <v>-20.93415155</v>
      </c>
      <c r="AV404" s="128">
        <v>90328.0</v>
      </c>
      <c r="AW404" s="130">
        <v>123909.0</v>
      </c>
      <c r="AX404" s="132">
        <f t="shared" si="38"/>
        <v>-11.52569265</v>
      </c>
      <c r="AY404" s="42">
        <v>689428.0</v>
      </c>
      <c r="AZ404" s="44">
        <v>527335.0</v>
      </c>
      <c r="BA404" s="44">
        <v>8010.0</v>
      </c>
      <c r="BB404" s="44">
        <v>108745.0</v>
      </c>
      <c r="BC404" s="44">
        <v>27079.0</v>
      </c>
      <c r="BD404" s="44">
        <v>4219.0</v>
      </c>
      <c r="BE404" s="71">
        <v>14040.0</v>
      </c>
      <c r="BF404" s="42">
        <v>465748.0</v>
      </c>
      <c r="BG404" s="44">
        <v>367999.0</v>
      </c>
      <c r="BH404" s="44">
        <v>4852.0</v>
      </c>
      <c r="BI404" s="44">
        <v>65256.0</v>
      </c>
      <c r="BJ404" s="44">
        <v>18894.0</v>
      </c>
      <c r="BK404" s="44">
        <v>2921.0</v>
      </c>
      <c r="BL404" s="71">
        <v>5826.0</v>
      </c>
      <c r="BM404" s="186"/>
      <c r="BN404" s="186"/>
      <c r="BO404" s="44"/>
      <c r="BP404" s="58"/>
      <c r="BQ404" s="58"/>
      <c r="BR404" s="58"/>
      <c r="BS404" s="58"/>
      <c r="BT404" s="58"/>
      <c r="BU404" s="58"/>
      <c r="BV404" s="58"/>
      <c r="BW404" s="58"/>
      <c r="BX404" s="58"/>
      <c r="BY404" s="58"/>
      <c r="BZ404" s="58"/>
      <c r="CA404" s="58"/>
      <c r="CB404" s="58"/>
      <c r="CC404" s="58"/>
      <c r="CD404" s="56"/>
      <c r="CE404" s="56"/>
      <c r="CF404" s="58"/>
      <c r="CG404" s="56"/>
      <c r="CH404" s="58"/>
      <c r="CI404" s="58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</row>
    <row r="405" ht="15.0" customHeight="1">
      <c r="A405" s="139" t="s">
        <v>2771</v>
      </c>
      <c r="B405" s="140" t="s">
        <v>2772</v>
      </c>
      <c r="C405" s="65" t="s">
        <v>1370</v>
      </c>
      <c r="D405" s="67" t="s">
        <v>2773</v>
      </c>
      <c r="E405" s="69" t="s">
        <v>2774</v>
      </c>
      <c r="F405" s="71" t="s">
        <v>2775</v>
      </c>
      <c r="G405" s="73">
        <v>1947.0</v>
      </c>
      <c r="H405" s="75" t="s">
        <v>110</v>
      </c>
      <c r="I405" s="73">
        <v>2006.0</v>
      </c>
      <c r="J405" s="87">
        <f t="shared" si="52"/>
        <v>0.6441066505</v>
      </c>
      <c r="K405" s="89">
        <f t="shared" si="53"/>
        <v>0.3103433871</v>
      </c>
      <c r="L405" s="42" t="str">
        <f t="shared" si="31"/>
        <v>D+</v>
      </c>
      <c r="M405" s="180">
        <f t="shared" si="32"/>
        <v>15.74678848</v>
      </c>
      <c r="N405" s="87">
        <f t="shared" si="6"/>
        <v>0.6824725883</v>
      </c>
      <c r="O405" s="89">
        <f t="shared" si="7"/>
        <v>0.3175274117</v>
      </c>
      <c r="P405" s="44" t="str">
        <f t="shared" si="33"/>
        <v>D+</v>
      </c>
      <c r="Q405" s="180">
        <f t="shared" si="34"/>
        <v>16.28273951</v>
      </c>
      <c r="R405" s="87">
        <f t="shared" si="8"/>
        <v>0.6889918174</v>
      </c>
      <c r="S405" s="89">
        <f t="shared" si="9"/>
        <v>0.3110081826</v>
      </c>
      <c r="T405" s="44" t="str">
        <f t="shared" si="35"/>
        <v>D+</v>
      </c>
      <c r="U405" s="180">
        <f t="shared" si="36"/>
        <v>15.21083745</v>
      </c>
      <c r="V405" s="87">
        <f t="shared" si="54"/>
        <v>0.6748458538</v>
      </c>
      <c r="W405" s="124">
        <f t="shared" si="55"/>
        <v>0.3251541462</v>
      </c>
      <c r="X405" s="87">
        <f t="shared" si="12"/>
        <v>0.7560347474</v>
      </c>
      <c r="Y405" s="124">
        <f t="shared" si="13"/>
        <v>0.2439652526</v>
      </c>
      <c r="Z405" s="87">
        <f t="shared" si="14"/>
        <v>0.9517651277</v>
      </c>
      <c r="AA405" s="89">
        <f t="shared" si="15"/>
        <v>0.007734014356</v>
      </c>
      <c r="AB405" s="89">
        <f t="shared" si="16"/>
        <v>0.01274501116</v>
      </c>
      <c r="AC405" s="89">
        <f t="shared" si="17"/>
        <v>0.01207029897</v>
      </c>
      <c r="AD405" s="89">
        <f t="shared" si="18"/>
        <v>0.00326077324</v>
      </c>
      <c r="AE405" s="89">
        <f t="shared" si="19"/>
        <v>0.01242477463</v>
      </c>
      <c r="AF405" s="87"/>
      <c r="AG405" s="124"/>
      <c r="AH405" s="21">
        <v>402.0</v>
      </c>
      <c r="AI405" s="128">
        <f t="shared" si="20"/>
        <v>191504</v>
      </c>
      <c r="AJ405" s="182">
        <v>123349.0</v>
      </c>
      <c r="AK405" s="182">
        <v>59432.0</v>
      </c>
      <c r="AL405" s="183">
        <v>8723.0</v>
      </c>
      <c r="AM405" s="42">
        <v>209312.0</v>
      </c>
      <c r="AN405" s="71">
        <v>67543.0</v>
      </c>
      <c r="AO405" s="42"/>
      <c r="AP405" s="71"/>
      <c r="AQ405" s="109">
        <f t="shared" si="21"/>
        <v>15.74678848</v>
      </c>
      <c r="AR405" s="198">
        <v>297247.0</v>
      </c>
      <c r="AS405" s="182">
        <v>199239.0</v>
      </c>
      <c r="AT405" s="182">
        <v>92698.0</v>
      </c>
      <c r="AU405" s="132">
        <f t="shared" si="37"/>
        <v>16.28273951</v>
      </c>
      <c r="AV405" s="128">
        <v>219262.0</v>
      </c>
      <c r="AW405" s="130">
        <v>98974.0</v>
      </c>
      <c r="AX405" s="132">
        <f t="shared" si="38"/>
        <v>15.21083745</v>
      </c>
      <c r="AY405" s="42">
        <v>625741.0</v>
      </c>
      <c r="AZ405" s="44">
        <v>590223.0</v>
      </c>
      <c r="BA405" s="44">
        <v>5943.0</v>
      </c>
      <c r="BB405" s="44">
        <v>9208.0</v>
      </c>
      <c r="BC405" s="44">
        <v>8015.0</v>
      </c>
      <c r="BD405" s="44">
        <v>2023.0</v>
      </c>
      <c r="BE405" s="71">
        <v>10329.0</v>
      </c>
      <c r="BF405" s="42">
        <v>496508.0</v>
      </c>
      <c r="BG405" s="44">
        <v>472559.0</v>
      </c>
      <c r="BH405" s="44">
        <v>3840.0</v>
      </c>
      <c r="BI405" s="44">
        <v>6328.0</v>
      </c>
      <c r="BJ405" s="44">
        <v>5993.0</v>
      </c>
      <c r="BK405" s="44">
        <v>1619.0</v>
      </c>
      <c r="BL405" s="71">
        <v>6169.0</v>
      </c>
      <c r="BM405" s="186"/>
      <c r="BN405" s="186"/>
      <c r="BO405" s="44"/>
      <c r="BP405" s="58"/>
      <c r="BQ405" s="58"/>
      <c r="BR405" s="58"/>
      <c r="BS405" s="58"/>
      <c r="BT405" s="58"/>
      <c r="BU405" s="58"/>
      <c r="BV405" s="58"/>
      <c r="BW405" s="58"/>
      <c r="BX405" s="58"/>
      <c r="BY405" s="58"/>
      <c r="BZ405" s="58"/>
      <c r="CA405" s="58"/>
      <c r="CB405" s="58"/>
      <c r="CC405" s="58"/>
      <c r="CD405" s="56"/>
      <c r="CE405" s="56"/>
      <c r="CF405" s="58"/>
      <c r="CG405" s="56"/>
      <c r="CH405" s="58"/>
      <c r="CI405" s="58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</row>
    <row r="406" ht="15.0" customHeight="1">
      <c r="A406" s="176" t="s">
        <v>2776</v>
      </c>
      <c r="B406" s="178" t="s">
        <v>2777</v>
      </c>
      <c r="C406" s="72" t="s">
        <v>657</v>
      </c>
      <c r="D406" s="74" t="s">
        <v>2778</v>
      </c>
      <c r="E406" s="69" t="s">
        <v>2779</v>
      </c>
      <c r="F406" s="71" t="s">
        <v>2780</v>
      </c>
      <c r="G406" s="73">
        <v>1959.0</v>
      </c>
      <c r="H406" s="75" t="s">
        <v>181</v>
      </c>
      <c r="I406" s="73" t="s">
        <v>499</v>
      </c>
      <c r="J406" s="87">
        <f t="shared" si="52"/>
        <v>0.3437584975</v>
      </c>
      <c r="K406" s="89">
        <f t="shared" si="53"/>
        <v>0.6290447999</v>
      </c>
      <c r="L406" s="42" t="str">
        <f t="shared" si="31"/>
        <v>R+</v>
      </c>
      <c r="M406" s="91">
        <f t="shared" si="32"/>
        <v>6.073586174</v>
      </c>
      <c r="N406" s="87">
        <f t="shared" si="6"/>
        <v>0.4623261522</v>
      </c>
      <c r="O406" s="89">
        <f t="shared" si="7"/>
        <v>0.5376738478</v>
      </c>
      <c r="P406" s="44" t="str">
        <f t="shared" si="33"/>
        <v>R+</v>
      </c>
      <c r="Q406" s="91">
        <f t="shared" si="34"/>
        <v>5.731904097</v>
      </c>
      <c r="R406" s="87">
        <f t="shared" si="8"/>
        <v>0.4727307604</v>
      </c>
      <c r="S406" s="89">
        <f t="shared" si="9"/>
        <v>0.5272692396</v>
      </c>
      <c r="T406" s="44" t="str">
        <f t="shared" si="35"/>
        <v>R+</v>
      </c>
      <c r="U406" s="91">
        <f t="shared" si="36"/>
        <v>6.41526825</v>
      </c>
      <c r="V406" s="87">
        <f t="shared" si="54"/>
        <v>0.3533689682</v>
      </c>
      <c r="W406" s="124">
        <f t="shared" si="55"/>
        <v>0.6466310318</v>
      </c>
      <c r="X406" s="87">
        <f t="shared" si="12"/>
        <v>0.4226617723</v>
      </c>
      <c r="Y406" s="124">
        <f t="shared" si="13"/>
        <v>0.5773382277</v>
      </c>
      <c r="Z406" s="87">
        <f t="shared" si="14"/>
        <v>0.7108800874</v>
      </c>
      <c r="AA406" s="89">
        <f t="shared" si="15"/>
        <v>0.1631957766</v>
      </c>
      <c r="AB406" s="89">
        <f t="shared" si="16"/>
        <v>0.07156981377</v>
      </c>
      <c r="AC406" s="89">
        <f t="shared" si="17"/>
        <v>0.03349762418</v>
      </c>
      <c r="AD406" s="89">
        <f t="shared" si="18"/>
        <v>0.003589558186</v>
      </c>
      <c r="AE406" s="89">
        <f t="shared" si="19"/>
        <v>0.01726713986</v>
      </c>
      <c r="AF406" s="87"/>
      <c r="AG406" s="124"/>
      <c r="AH406" s="21">
        <v>403.0</v>
      </c>
      <c r="AI406" s="128">
        <f t="shared" si="20"/>
        <v>209621</v>
      </c>
      <c r="AJ406" s="182">
        <v>72059.0</v>
      </c>
      <c r="AK406" s="182">
        <v>131861.0</v>
      </c>
      <c r="AL406" s="183">
        <v>5701.0</v>
      </c>
      <c r="AM406" s="128">
        <v>147036.0</v>
      </c>
      <c r="AN406" s="138">
        <v>200845.0</v>
      </c>
      <c r="AO406" s="128"/>
      <c r="AP406" s="138"/>
      <c r="AQ406" s="109">
        <f t="shared" si="21"/>
        <v>-6.073586174</v>
      </c>
      <c r="AR406" s="198">
        <v>365040.0</v>
      </c>
      <c r="AS406" s="182">
        <v>166510.0</v>
      </c>
      <c r="AT406" s="182">
        <v>193647.0</v>
      </c>
      <c r="AU406" s="132">
        <f t="shared" si="37"/>
        <v>-5.731904097</v>
      </c>
      <c r="AV406" s="128">
        <v>162652.0</v>
      </c>
      <c r="AW406" s="130">
        <v>181417.0</v>
      </c>
      <c r="AX406" s="132">
        <f t="shared" si="38"/>
        <v>-6.41526825</v>
      </c>
      <c r="AY406" s="42">
        <v>725957.0</v>
      </c>
      <c r="AZ406" s="44">
        <v>496890.0</v>
      </c>
      <c r="BA406" s="44">
        <v>120275.0</v>
      </c>
      <c r="BB406" s="44">
        <v>61204.0</v>
      </c>
      <c r="BC406" s="44">
        <v>24153.0</v>
      </c>
      <c r="BD406" s="44">
        <v>2540.0</v>
      </c>
      <c r="BE406" s="71">
        <v>20895.0</v>
      </c>
      <c r="BF406" s="42">
        <v>542128.0</v>
      </c>
      <c r="BG406" s="44">
        <v>385388.0</v>
      </c>
      <c r="BH406" s="44">
        <v>88473.0</v>
      </c>
      <c r="BI406" s="44">
        <v>38800.0</v>
      </c>
      <c r="BJ406" s="44">
        <v>18160.0</v>
      </c>
      <c r="BK406" s="44">
        <v>1946.0</v>
      </c>
      <c r="BL406" s="71">
        <v>9361.0</v>
      </c>
      <c r="BM406" s="186"/>
      <c r="BN406" s="186"/>
      <c r="BO406" s="44"/>
      <c r="BP406" s="58"/>
      <c r="BQ406" s="58"/>
      <c r="BR406" s="58"/>
      <c r="BS406" s="58"/>
      <c r="BT406" s="58"/>
      <c r="BU406" s="58"/>
      <c r="BV406" s="58"/>
      <c r="BW406" s="58"/>
      <c r="BX406" s="58"/>
      <c r="BY406" s="58"/>
      <c r="BZ406" s="58"/>
      <c r="CA406" s="58"/>
      <c r="CB406" s="58"/>
      <c r="CC406" s="58"/>
      <c r="CD406" s="56"/>
      <c r="CE406" s="56"/>
      <c r="CF406" s="58"/>
      <c r="CG406" s="56"/>
      <c r="CH406" s="58"/>
      <c r="CI406" s="58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</row>
    <row r="407" ht="15.0" customHeight="1">
      <c r="A407" s="139" t="s">
        <v>2781</v>
      </c>
      <c r="B407" s="140" t="s">
        <v>2782</v>
      </c>
      <c r="C407" s="72" t="s">
        <v>731</v>
      </c>
      <c r="D407" s="74" t="s">
        <v>2783</v>
      </c>
      <c r="E407" s="69" t="s">
        <v>2784</v>
      </c>
      <c r="F407" s="71" t="s">
        <v>2785</v>
      </c>
      <c r="G407" s="73">
        <v>1960.0</v>
      </c>
      <c r="H407" s="75" t="s">
        <v>203</v>
      </c>
      <c r="I407" s="73">
        <v>2010.0</v>
      </c>
      <c r="J407" s="87">
        <f t="shared" si="52"/>
        <v>0.4112908818</v>
      </c>
      <c r="K407" s="89">
        <f t="shared" si="53"/>
        <v>0.5868369352</v>
      </c>
      <c r="L407" s="42" t="str">
        <f t="shared" si="31"/>
        <v>R+</v>
      </c>
      <c r="M407" s="91">
        <f t="shared" si="32"/>
        <v>2.022718145</v>
      </c>
      <c r="N407" s="87">
        <f t="shared" si="6"/>
        <v>0.5075644408</v>
      </c>
      <c r="O407" s="89">
        <f t="shared" si="7"/>
        <v>0.4924355592</v>
      </c>
      <c r="P407" s="44" t="str">
        <f t="shared" si="33"/>
        <v>R+</v>
      </c>
      <c r="Q407" s="91">
        <f t="shared" si="34"/>
        <v>1.20807524</v>
      </c>
      <c r="R407" s="87">
        <f t="shared" si="8"/>
        <v>0.5085098324</v>
      </c>
      <c r="S407" s="89">
        <f t="shared" si="9"/>
        <v>0.4914901676</v>
      </c>
      <c r="T407" s="44" t="str">
        <f t="shared" si="35"/>
        <v>R+</v>
      </c>
      <c r="U407" s="91">
        <f t="shared" si="36"/>
        <v>2.837361049</v>
      </c>
      <c r="V407" s="87">
        <f t="shared" si="54"/>
        <v>0.4120623379</v>
      </c>
      <c r="W407" s="124">
        <f t="shared" si="55"/>
        <v>0.5879376621</v>
      </c>
      <c r="X407" s="87">
        <f t="shared" si="12"/>
        <v>0.4616505656</v>
      </c>
      <c r="Y407" s="124">
        <f t="shared" si="13"/>
        <v>0.5383494344</v>
      </c>
      <c r="Z407" s="87">
        <f t="shared" si="14"/>
        <v>0.6605661445</v>
      </c>
      <c r="AA407" s="89">
        <f t="shared" si="15"/>
        <v>0.2034141943</v>
      </c>
      <c r="AB407" s="89">
        <f t="shared" si="16"/>
        <v>0.05958131476</v>
      </c>
      <c r="AC407" s="89">
        <f t="shared" si="17"/>
        <v>0.05164079352</v>
      </c>
      <c r="AD407" s="89">
        <f t="shared" si="18"/>
        <v>0.003493758619</v>
      </c>
      <c r="AE407" s="89">
        <f t="shared" si="19"/>
        <v>0.02130379434</v>
      </c>
      <c r="AF407" s="87"/>
      <c r="AG407" s="124"/>
      <c r="AH407" s="21">
        <v>404.0</v>
      </c>
      <c r="AI407" s="128">
        <f t="shared" si="20"/>
        <v>173060</v>
      </c>
      <c r="AJ407" s="182">
        <v>71178.0</v>
      </c>
      <c r="AK407" s="182">
        <v>101558.0</v>
      </c>
      <c r="AL407" s="197">
        <v>324.0</v>
      </c>
      <c r="AM407" s="128">
        <v>142548.0</v>
      </c>
      <c r="AN407" s="138">
        <v>166231.0</v>
      </c>
      <c r="AO407" s="128"/>
      <c r="AP407" s="138"/>
      <c r="AQ407" s="109">
        <f t="shared" si="21"/>
        <v>-2.022718145</v>
      </c>
      <c r="AR407" s="198">
        <v>318849.0</v>
      </c>
      <c r="AS407" s="182">
        <v>159695.0</v>
      </c>
      <c r="AT407" s="182">
        <v>154935.0</v>
      </c>
      <c r="AU407" s="132">
        <f t="shared" si="37"/>
        <v>-1.20807524</v>
      </c>
      <c r="AV407" s="128">
        <v>163790.0</v>
      </c>
      <c r="AW407" s="130">
        <v>158308.0</v>
      </c>
      <c r="AX407" s="132">
        <f t="shared" si="38"/>
        <v>-2.837361049</v>
      </c>
      <c r="AY407" s="42">
        <v>727510.0</v>
      </c>
      <c r="AZ407" s="44">
        <v>460074.0</v>
      </c>
      <c r="BA407" s="44">
        <v>154941.0</v>
      </c>
      <c r="BB407" s="44">
        <v>50033.0</v>
      </c>
      <c r="BC407" s="44">
        <v>36104.0</v>
      </c>
      <c r="BD407" s="44">
        <v>2433.0</v>
      </c>
      <c r="BE407" s="71">
        <v>23925.0</v>
      </c>
      <c r="BF407" s="42">
        <v>565580.0</v>
      </c>
      <c r="BG407" s="44">
        <v>373603.0</v>
      </c>
      <c r="BH407" s="44">
        <v>115047.0</v>
      </c>
      <c r="BI407" s="44">
        <v>33698.0</v>
      </c>
      <c r="BJ407" s="44">
        <v>29207.0</v>
      </c>
      <c r="BK407" s="44">
        <v>1976.0</v>
      </c>
      <c r="BL407" s="71">
        <v>12049.0</v>
      </c>
      <c r="BM407" s="186"/>
      <c r="BN407" s="186"/>
      <c r="BO407" s="44"/>
      <c r="BP407" s="58"/>
      <c r="BQ407" s="58"/>
      <c r="BR407" s="58"/>
      <c r="BS407" s="58"/>
      <c r="BT407" s="58"/>
      <c r="BU407" s="58"/>
      <c r="BV407" s="58"/>
      <c r="BW407" s="58"/>
      <c r="BX407" s="58"/>
      <c r="BY407" s="58"/>
      <c r="BZ407" s="58"/>
      <c r="CA407" s="58"/>
      <c r="CB407" s="58"/>
      <c r="CC407" s="58"/>
      <c r="CD407" s="56"/>
      <c r="CE407" s="56"/>
      <c r="CF407" s="58"/>
      <c r="CG407" s="56"/>
      <c r="CH407" s="58"/>
      <c r="CI407" s="58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</row>
    <row r="408" ht="15.0" customHeight="1">
      <c r="A408" s="176" t="s">
        <v>2786</v>
      </c>
      <c r="B408" s="178" t="s">
        <v>2787</v>
      </c>
      <c r="C408" s="65" t="s">
        <v>1343</v>
      </c>
      <c r="D408" s="67" t="s">
        <v>731</v>
      </c>
      <c r="E408" s="69" t="s">
        <v>2788</v>
      </c>
      <c r="F408" s="71" t="s">
        <v>2789</v>
      </c>
      <c r="G408" s="73">
        <v>1947.0</v>
      </c>
      <c r="H408" s="75" t="s">
        <v>181</v>
      </c>
      <c r="I408" s="73">
        <v>1992.0</v>
      </c>
      <c r="J408" s="87">
        <f t="shared" si="52"/>
        <v>0.9443358977</v>
      </c>
      <c r="K408" s="82">
        <f t="shared" si="53"/>
        <v>0</v>
      </c>
      <c r="L408" s="42" t="str">
        <f t="shared" si="31"/>
        <v>D+</v>
      </c>
      <c r="M408" s="180">
        <f t="shared" si="32"/>
        <v>26.57848085</v>
      </c>
      <c r="N408" s="87">
        <f t="shared" si="6"/>
        <v>0.7979924298</v>
      </c>
      <c r="O408" s="89">
        <f t="shared" si="7"/>
        <v>0.2020075702</v>
      </c>
      <c r="P408" s="44" t="str">
        <f t="shared" si="33"/>
        <v>D+</v>
      </c>
      <c r="Q408" s="180">
        <f t="shared" si="34"/>
        <v>27.83472366</v>
      </c>
      <c r="R408" s="87">
        <f t="shared" si="8"/>
        <v>0.7901058233</v>
      </c>
      <c r="S408" s="89">
        <f t="shared" si="9"/>
        <v>0.2098941767</v>
      </c>
      <c r="T408" s="44" t="str">
        <f t="shared" si="35"/>
        <v>D+</v>
      </c>
      <c r="U408" s="180">
        <f t="shared" si="36"/>
        <v>25.32223804</v>
      </c>
      <c r="V408" s="78">
        <f t="shared" si="54"/>
        <v>1</v>
      </c>
      <c r="W408" s="80">
        <f t="shared" si="55"/>
        <v>0</v>
      </c>
      <c r="X408" s="87">
        <f t="shared" si="12"/>
        <v>0.8147581178</v>
      </c>
      <c r="Y408" s="124">
        <f t="shared" si="13"/>
        <v>0.1852418822</v>
      </c>
      <c r="Z408" s="87">
        <f t="shared" si="14"/>
        <v>0.357347963</v>
      </c>
      <c r="AA408" s="89">
        <f t="shared" si="15"/>
        <v>0.5527639356</v>
      </c>
      <c r="AB408" s="89">
        <f t="shared" si="16"/>
        <v>0.04556739423</v>
      </c>
      <c r="AC408" s="89">
        <f t="shared" si="17"/>
        <v>0.0213149606</v>
      </c>
      <c r="AD408" s="89">
        <f t="shared" si="18"/>
        <v>0.004362513064</v>
      </c>
      <c r="AE408" s="89">
        <f t="shared" si="19"/>
        <v>0.01864323347</v>
      </c>
      <c r="AF408" s="87"/>
      <c r="AG408" s="124"/>
      <c r="AH408" s="21">
        <v>405.0</v>
      </c>
      <c r="AI408" s="128">
        <f t="shared" si="20"/>
        <v>147402</v>
      </c>
      <c r="AJ408" s="182">
        <v>139197.0</v>
      </c>
      <c r="AK408" s="182">
        <v>0.0</v>
      </c>
      <c r="AL408" s="183">
        <v>8205.0</v>
      </c>
      <c r="AM408" s="128">
        <v>259199.0</v>
      </c>
      <c r="AN408" s="138">
        <v>58931.0</v>
      </c>
      <c r="AO408" s="128"/>
      <c r="AP408" s="138"/>
      <c r="AQ408" s="109">
        <f t="shared" si="21"/>
        <v>26.57848085</v>
      </c>
      <c r="AR408" s="198">
        <v>332166.0</v>
      </c>
      <c r="AS408" s="182">
        <v>262265.0</v>
      </c>
      <c r="AT408" s="182">
        <v>66391.0</v>
      </c>
      <c r="AU408" s="132">
        <f t="shared" si="37"/>
        <v>27.83472366</v>
      </c>
      <c r="AV408" s="128">
        <v>258333.0</v>
      </c>
      <c r="AW408" s="130">
        <v>68627.0</v>
      </c>
      <c r="AX408" s="132">
        <f t="shared" si="38"/>
        <v>25.32223804</v>
      </c>
      <c r="AY408" s="42">
        <v>728251.0</v>
      </c>
      <c r="AZ408" s="44">
        <v>234927.0</v>
      </c>
      <c r="BA408" s="44">
        <v>420455.0</v>
      </c>
      <c r="BB408" s="44">
        <v>37169.0</v>
      </c>
      <c r="BC408" s="44">
        <v>13942.0</v>
      </c>
      <c r="BD408" s="44">
        <v>3008.0</v>
      </c>
      <c r="BE408" s="71">
        <v>18750.0</v>
      </c>
      <c r="BF408" s="42">
        <v>560686.0</v>
      </c>
      <c r="BG408" s="44">
        <v>200360.0</v>
      </c>
      <c r="BH408" s="44">
        <v>309927.0</v>
      </c>
      <c r="BI408" s="44">
        <v>25549.0</v>
      </c>
      <c r="BJ408" s="44">
        <v>11951.0</v>
      </c>
      <c r="BK408" s="44">
        <v>2446.0</v>
      </c>
      <c r="BL408" s="71">
        <v>10453.0</v>
      </c>
      <c r="BM408" s="186"/>
      <c r="BN408" s="186"/>
      <c r="BO408" s="44"/>
      <c r="BP408" s="58"/>
      <c r="BQ408" s="58"/>
      <c r="BR408" s="58"/>
      <c r="BS408" s="58"/>
      <c r="BT408" s="58"/>
      <c r="BU408" s="58"/>
      <c r="BV408" s="58"/>
      <c r="BW408" s="58"/>
      <c r="BX408" s="58"/>
      <c r="BY408" s="58"/>
      <c r="BZ408" s="58"/>
      <c r="CA408" s="58"/>
      <c r="CB408" s="58"/>
      <c r="CC408" s="58"/>
      <c r="CD408" s="56"/>
      <c r="CE408" s="56"/>
      <c r="CF408" s="58"/>
      <c r="CG408" s="56"/>
      <c r="CH408" s="58"/>
      <c r="CI408" s="58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</row>
    <row r="409" ht="15.0" customHeight="1">
      <c r="A409" s="139" t="s">
        <v>2790</v>
      </c>
      <c r="B409" s="140" t="s">
        <v>2791</v>
      </c>
      <c r="C409" s="72" t="s">
        <v>1415</v>
      </c>
      <c r="D409" s="74" t="s">
        <v>2792</v>
      </c>
      <c r="E409" s="69" t="s">
        <v>2793</v>
      </c>
      <c r="F409" s="71" t="s">
        <v>2794</v>
      </c>
      <c r="G409" s="73">
        <v>1952.0</v>
      </c>
      <c r="H409" s="75" t="s">
        <v>129</v>
      </c>
      <c r="I409" s="73" t="s">
        <v>1105</v>
      </c>
      <c r="J409" s="87">
        <f t="shared" si="52"/>
        <v>0.3751532611</v>
      </c>
      <c r="K409" s="89">
        <f t="shared" si="53"/>
        <v>0.6015012111</v>
      </c>
      <c r="L409" s="42" t="str">
        <f t="shared" si="31"/>
        <v>R+</v>
      </c>
      <c r="M409" s="91">
        <f t="shared" si="32"/>
        <v>3.55353538</v>
      </c>
      <c r="N409" s="87">
        <f t="shared" si="6"/>
        <v>0.4930728013</v>
      </c>
      <c r="O409" s="89">
        <f t="shared" si="7"/>
        <v>0.5069271987</v>
      </c>
      <c r="P409" s="44" t="str">
        <f t="shared" si="33"/>
        <v>R+</v>
      </c>
      <c r="Q409" s="91">
        <f t="shared" si="34"/>
        <v>2.657239187</v>
      </c>
      <c r="R409" s="87">
        <f t="shared" si="8"/>
        <v>0.4923851272</v>
      </c>
      <c r="S409" s="89">
        <f t="shared" si="9"/>
        <v>0.5076148728</v>
      </c>
      <c r="T409" s="44" t="str">
        <f t="shared" si="35"/>
        <v>R+</v>
      </c>
      <c r="U409" s="91">
        <f t="shared" si="36"/>
        <v>4.449831573</v>
      </c>
      <c r="V409" s="87">
        <f t="shared" si="54"/>
        <v>0.384120763</v>
      </c>
      <c r="W409" s="124">
        <f t="shared" si="55"/>
        <v>0.615879237</v>
      </c>
      <c r="X409" s="87">
        <f t="shared" si="12"/>
        <v>0.4297503162</v>
      </c>
      <c r="Y409" s="124">
        <f t="shared" si="13"/>
        <v>0.5702496838</v>
      </c>
      <c r="Z409" s="87">
        <f t="shared" si="14"/>
        <v>0.6159012183</v>
      </c>
      <c r="AA409" s="89">
        <f t="shared" si="15"/>
        <v>0.3073181432</v>
      </c>
      <c r="AB409" s="89">
        <f t="shared" si="16"/>
        <v>0.03969912168</v>
      </c>
      <c r="AC409" s="89">
        <f t="shared" si="17"/>
        <v>0.02091707567</v>
      </c>
      <c r="AD409" s="89">
        <f t="shared" si="18"/>
        <v>0.003255554642</v>
      </c>
      <c r="AE409" s="89">
        <f t="shared" si="19"/>
        <v>0.01290888651</v>
      </c>
      <c r="AF409" s="87"/>
      <c r="AG409" s="124"/>
      <c r="AH409" s="21">
        <v>406.0</v>
      </c>
      <c r="AI409" s="128">
        <f t="shared" si="20"/>
        <v>200638</v>
      </c>
      <c r="AJ409" s="182">
        <v>75270.0</v>
      </c>
      <c r="AK409" s="182">
        <v>120684.0</v>
      </c>
      <c r="AL409" s="183">
        <v>4684.0</v>
      </c>
      <c r="AM409" s="128">
        <v>150190.0</v>
      </c>
      <c r="AN409" s="138">
        <v>199292.0</v>
      </c>
      <c r="AO409" s="128"/>
      <c r="AP409" s="138"/>
      <c r="AQ409" s="109">
        <f t="shared" si="21"/>
        <v>-3.55353538</v>
      </c>
      <c r="AR409" s="198">
        <v>361496.0</v>
      </c>
      <c r="AS409" s="182">
        <v>176311.0</v>
      </c>
      <c r="AT409" s="182">
        <v>181265.0</v>
      </c>
      <c r="AU409" s="132">
        <f t="shared" si="37"/>
        <v>-2.657239187</v>
      </c>
      <c r="AV409" s="128">
        <v>170511.0</v>
      </c>
      <c r="AW409" s="130">
        <v>175785.0</v>
      </c>
      <c r="AX409" s="132">
        <f t="shared" si="38"/>
        <v>-4.449831573</v>
      </c>
      <c r="AY409" s="42">
        <v>726613.0</v>
      </c>
      <c r="AZ409" s="44">
        <v>432682.0</v>
      </c>
      <c r="BA409" s="44">
        <v>226874.0</v>
      </c>
      <c r="BB409" s="44">
        <v>34224.0</v>
      </c>
      <c r="BC409" s="44">
        <v>14889.0</v>
      </c>
      <c r="BD409" s="44">
        <v>2276.0</v>
      </c>
      <c r="BE409" s="71">
        <v>15668.0</v>
      </c>
      <c r="BF409" s="42">
        <v>547065.0</v>
      </c>
      <c r="BG409" s="44">
        <v>336938.0</v>
      </c>
      <c r="BH409" s="44">
        <v>168123.0</v>
      </c>
      <c r="BI409" s="44">
        <v>21718.0</v>
      </c>
      <c r="BJ409" s="44">
        <v>11443.0</v>
      </c>
      <c r="BK409" s="44">
        <v>1781.0</v>
      </c>
      <c r="BL409" s="71">
        <v>7062.0</v>
      </c>
      <c r="BM409" s="186"/>
      <c r="BN409" s="186"/>
      <c r="BO409" s="44"/>
      <c r="BP409" s="58"/>
      <c r="BQ409" s="58"/>
      <c r="BR409" s="58"/>
      <c r="BS409" s="58"/>
      <c r="BT409" s="58"/>
      <c r="BU409" s="58"/>
      <c r="BV409" s="58"/>
      <c r="BW409" s="58"/>
      <c r="BX409" s="58"/>
      <c r="BY409" s="58"/>
      <c r="BZ409" s="58"/>
      <c r="CA409" s="58"/>
      <c r="CB409" s="58"/>
      <c r="CC409" s="58"/>
      <c r="CD409" s="56"/>
      <c r="CE409" s="56"/>
      <c r="CF409" s="58"/>
      <c r="CG409" s="56"/>
      <c r="CH409" s="58"/>
      <c r="CI409" s="58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</row>
    <row r="410" ht="15.0" customHeight="1">
      <c r="A410" s="176" t="s">
        <v>2795</v>
      </c>
      <c r="B410" s="178" t="s">
        <v>2796</v>
      </c>
      <c r="C410" s="72" t="s">
        <v>266</v>
      </c>
      <c r="D410" s="74" t="s">
        <v>2797</v>
      </c>
      <c r="E410" s="69" t="s">
        <v>2798</v>
      </c>
      <c r="F410" s="71" t="s">
        <v>2799</v>
      </c>
      <c r="G410" s="73">
        <v>1969.0</v>
      </c>
      <c r="H410" s="75" t="s">
        <v>100</v>
      </c>
      <c r="I410" s="73">
        <v>2010.0</v>
      </c>
      <c r="J410" s="87">
        <f t="shared" si="52"/>
        <v>0.3585449755</v>
      </c>
      <c r="K410" s="89">
        <f t="shared" si="53"/>
        <v>0.6086267047</v>
      </c>
      <c r="L410" s="42" t="str">
        <f t="shared" si="31"/>
        <v>R+</v>
      </c>
      <c r="M410" s="91">
        <f t="shared" si="32"/>
        <v>5.315707089</v>
      </c>
      <c r="N410" s="87">
        <f t="shared" si="6"/>
        <v>0.4661086562</v>
      </c>
      <c r="O410" s="89">
        <f t="shared" si="7"/>
        <v>0.5338913438</v>
      </c>
      <c r="P410" s="44" t="str">
        <f t="shared" si="33"/>
        <v>R+</v>
      </c>
      <c r="Q410" s="91">
        <f t="shared" si="34"/>
        <v>5.353653693</v>
      </c>
      <c r="R410" s="87">
        <f t="shared" si="8"/>
        <v>0.484105838</v>
      </c>
      <c r="S410" s="89">
        <f t="shared" si="9"/>
        <v>0.515894162</v>
      </c>
      <c r="T410" s="44" t="str">
        <f t="shared" si="35"/>
        <v>R+</v>
      </c>
      <c r="U410" s="91">
        <f t="shared" si="36"/>
        <v>5.277760486</v>
      </c>
      <c r="V410" s="87">
        <f t="shared" si="54"/>
        <v>0.3707149235</v>
      </c>
      <c r="W410" s="124">
        <f t="shared" si="55"/>
        <v>0.6292850765</v>
      </c>
      <c r="X410" s="87">
        <f t="shared" si="12"/>
        <v>0.4360139441</v>
      </c>
      <c r="Y410" s="124">
        <f t="shared" si="13"/>
        <v>0.5639860559</v>
      </c>
      <c r="Z410" s="87">
        <f t="shared" si="14"/>
        <v>0.7460737496</v>
      </c>
      <c r="AA410" s="89">
        <f t="shared" si="15"/>
        <v>0.1996646953</v>
      </c>
      <c r="AB410" s="89">
        <f t="shared" si="16"/>
        <v>0.02628119978</v>
      </c>
      <c r="AC410" s="89">
        <f t="shared" si="17"/>
        <v>0.0159278416</v>
      </c>
      <c r="AD410" s="89">
        <f t="shared" si="18"/>
        <v>0.002144835595</v>
      </c>
      <c r="AE410" s="89">
        <f t="shared" si="19"/>
        <v>0.009907678059</v>
      </c>
      <c r="AF410" s="87"/>
      <c r="AG410" s="124"/>
      <c r="AH410" s="21">
        <v>407.0</v>
      </c>
      <c r="AI410" s="128">
        <f t="shared" si="20"/>
        <v>204945</v>
      </c>
      <c r="AJ410" s="182">
        <v>73482.0</v>
      </c>
      <c r="AK410" s="182">
        <v>124735.0</v>
      </c>
      <c r="AL410" s="183">
        <v>6728.0</v>
      </c>
      <c r="AM410" s="128">
        <v>149214.0</v>
      </c>
      <c r="AN410" s="138">
        <v>193009.0</v>
      </c>
      <c r="AO410" s="128"/>
      <c r="AP410" s="138"/>
      <c r="AQ410" s="109">
        <f t="shared" si="21"/>
        <v>-5.315707089</v>
      </c>
      <c r="AR410" s="198">
        <v>358689.0</v>
      </c>
      <c r="AS410" s="182">
        <v>164555.0</v>
      </c>
      <c r="AT410" s="182">
        <v>188485.0</v>
      </c>
      <c r="AU410" s="132">
        <f t="shared" si="37"/>
        <v>-5.353653693</v>
      </c>
      <c r="AV410" s="128">
        <v>167885.0</v>
      </c>
      <c r="AW410" s="130">
        <v>178909.0</v>
      </c>
      <c r="AX410" s="132">
        <f t="shared" si="38"/>
        <v>-5.277760486</v>
      </c>
      <c r="AY410" s="42">
        <v>727430.0</v>
      </c>
      <c r="AZ410" s="44">
        <v>531419.0</v>
      </c>
      <c r="BA410" s="44">
        <v>148300.0</v>
      </c>
      <c r="BB410" s="44">
        <v>22992.0</v>
      </c>
      <c r="BC410" s="44">
        <v>11196.0</v>
      </c>
      <c r="BD410" s="44">
        <v>1543.0</v>
      </c>
      <c r="BE410" s="71">
        <v>11980.0</v>
      </c>
      <c r="BF410" s="42">
        <v>574403.0</v>
      </c>
      <c r="BG410" s="44">
        <v>428547.0</v>
      </c>
      <c r="BH410" s="44">
        <v>114688.0</v>
      </c>
      <c r="BI410" s="44">
        <v>15096.0</v>
      </c>
      <c r="BJ410" s="44">
        <v>9149.0</v>
      </c>
      <c r="BK410" s="44">
        <v>1232.0</v>
      </c>
      <c r="BL410" s="71">
        <v>5691.0</v>
      </c>
      <c r="BM410" s="186"/>
      <c r="BN410" s="186"/>
      <c r="BO410" s="44"/>
      <c r="BP410" s="58"/>
      <c r="BQ410" s="58"/>
      <c r="BR410" s="58"/>
      <c r="BS410" s="58"/>
      <c r="BT410" s="58"/>
      <c r="BU410" s="58"/>
      <c r="BV410" s="58"/>
      <c r="BW410" s="58"/>
      <c r="BX410" s="58"/>
      <c r="BY410" s="58"/>
      <c r="BZ410" s="58"/>
      <c r="CA410" s="58"/>
      <c r="CB410" s="58"/>
      <c r="CC410" s="58"/>
      <c r="CD410" s="56"/>
      <c r="CE410" s="56"/>
      <c r="CF410" s="58"/>
      <c r="CG410" s="56"/>
      <c r="CH410" s="58"/>
      <c r="CI410" s="58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</row>
    <row r="411" ht="15.0" customHeight="1">
      <c r="A411" s="139" t="s">
        <v>2800</v>
      </c>
      <c r="B411" s="140" t="s">
        <v>2801</v>
      </c>
      <c r="C411" s="72" t="s">
        <v>592</v>
      </c>
      <c r="D411" s="74" t="s">
        <v>2802</v>
      </c>
      <c r="E411" s="69" t="s">
        <v>2803</v>
      </c>
      <c r="F411" s="71" t="s">
        <v>2804</v>
      </c>
      <c r="G411" s="73">
        <v>1952.0</v>
      </c>
      <c r="H411" s="75" t="s">
        <v>2669</v>
      </c>
      <c r="I411" s="73">
        <v>1992.0</v>
      </c>
      <c r="J411" s="78">
        <f t="shared" si="52"/>
        <v>0</v>
      </c>
      <c r="K411" s="89">
        <f t="shared" si="53"/>
        <v>0.7450864736</v>
      </c>
      <c r="L411" s="42" t="str">
        <f t="shared" si="31"/>
        <v>R+</v>
      </c>
      <c r="M411" s="91">
        <f t="shared" si="32"/>
        <v>11.5423058</v>
      </c>
      <c r="N411" s="87">
        <f t="shared" si="6"/>
        <v>0.4014392554</v>
      </c>
      <c r="O411" s="89">
        <f t="shared" si="7"/>
        <v>0.5985607446</v>
      </c>
      <c r="P411" s="44" t="str">
        <f t="shared" si="33"/>
        <v>R+</v>
      </c>
      <c r="Q411" s="91">
        <f t="shared" si="34"/>
        <v>11.82059378</v>
      </c>
      <c r="R411" s="87">
        <f t="shared" si="8"/>
        <v>0.4242432647</v>
      </c>
      <c r="S411" s="89">
        <f t="shared" si="9"/>
        <v>0.5757567353</v>
      </c>
      <c r="T411" s="44" t="str">
        <f t="shared" si="35"/>
        <v>R+</v>
      </c>
      <c r="U411" s="91">
        <f t="shared" si="36"/>
        <v>11.26401782</v>
      </c>
      <c r="V411" s="78">
        <f t="shared" si="54"/>
        <v>0</v>
      </c>
      <c r="W411" s="80">
        <f t="shared" si="55"/>
        <v>1</v>
      </c>
      <c r="X411" s="87">
        <f t="shared" si="12"/>
        <v>0.3463479227</v>
      </c>
      <c r="Y411" s="124">
        <f t="shared" si="13"/>
        <v>0.6536520773</v>
      </c>
      <c r="Z411" s="87">
        <f t="shared" si="14"/>
        <v>0.8369346216</v>
      </c>
      <c r="AA411" s="89">
        <f t="shared" si="15"/>
        <v>0.1016170878</v>
      </c>
      <c r="AB411" s="89">
        <f t="shared" si="16"/>
        <v>0.03474940551</v>
      </c>
      <c r="AC411" s="89">
        <f t="shared" si="17"/>
        <v>0.01397972617</v>
      </c>
      <c r="AD411" s="89">
        <f t="shared" si="18"/>
        <v>0.002395427039</v>
      </c>
      <c r="AE411" s="89">
        <f t="shared" si="19"/>
        <v>0.01032373184</v>
      </c>
      <c r="AF411" s="87"/>
      <c r="AG411" s="124"/>
      <c r="AH411" s="21">
        <v>408.0</v>
      </c>
      <c r="AI411" s="128">
        <f t="shared" si="20"/>
        <v>179708</v>
      </c>
      <c r="AJ411" s="182">
        <v>0.0</v>
      </c>
      <c r="AK411" s="182">
        <v>133898.0</v>
      </c>
      <c r="AL411" s="183">
        <v>45810.0</v>
      </c>
      <c r="AM411" s="128">
        <v>111949.0</v>
      </c>
      <c r="AN411" s="138">
        <v>211278.0</v>
      </c>
      <c r="AO411" s="128"/>
      <c r="AP411" s="138"/>
      <c r="AQ411" s="109">
        <f t="shared" si="21"/>
        <v>-11.5423058</v>
      </c>
      <c r="AR411" s="198">
        <v>334864.0</v>
      </c>
      <c r="AS411" s="182">
        <v>132153.0</v>
      </c>
      <c r="AT411" s="182">
        <v>197045.0</v>
      </c>
      <c r="AU411" s="132">
        <f t="shared" si="37"/>
        <v>-11.82059378</v>
      </c>
      <c r="AV411" s="128">
        <v>137661.0</v>
      </c>
      <c r="AW411" s="130">
        <v>186825.0</v>
      </c>
      <c r="AX411" s="132">
        <f t="shared" si="38"/>
        <v>-11.26401782</v>
      </c>
      <c r="AY411" s="42">
        <v>727451.0</v>
      </c>
      <c r="AZ411" s="44">
        <v>593604.0</v>
      </c>
      <c r="BA411" s="44">
        <v>78117.0</v>
      </c>
      <c r="BB411" s="44">
        <v>31032.0</v>
      </c>
      <c r="BC411" s="44">
        <v>10464.0</v>
      </c>
      <c r="BD411" s="44">
        <v>1695.0</v>
      </c>
      <c r="BE411" s="71">
        <v>12539.0</v>
      </c>
      <c r="BF411" s="42">
        <v>572758.0</v>
      </c>
      <c r="BG411" s="44">
        <v>479361.0</v>
      </c>
      <c r="BH411" s="44">
        <v>58202.0</v>
      </c>
      <c r="BI411" s="44">
        <v>19903.0</v>
      </c>
      <c r="BJ411" s="44">
        <v>8007.0</v>
      </c>
      <c r="BK411" s="44">
        <v>1372.0</v>
      </c>
      <c r="BL411" s="71">
        <v>5913.0</v>
      </c>
      <c r="BM411" s="186"/>
      <c r="BN411" s="186"/>
      <c r="BO411" s="44"/>
      <c r="BP411" s="58"/>
      <c r="BQ411" s="58"/>
      <c r="BR411" s="58"/>
      <c r="BS411" s="58"/>
      <c r="BT411" s="58"/>
      <c r="BU411" s="58"/>
      <c r="BV411" s="58"/>
      <c r="BW411" s="58"/>
      <c r="BX411" s="58"/>
      <c r="BY411" s="58"/>
      <c r="BZ411" s="58"/>
      <c r="CA411" s="58"/>
      <c r="CB411" s="58"/>
      <c r="CC411" s="58"/>
      <c r="CD411" s="56"/>
      <c r="CE411" s="56"/>
      <c r="CF411" s="58"/>
      <c r="CG411" s="56"/>
      <c r="CH411" s="58"/>
      <c r="CI411" s="58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</row>
    <row r="412" ht="15.0" customHeight="1">
      <c r="A412" s="176" t="s">
        <v>2805</v>
      </c>
      <c r="B412" s="178" t="s">
        <v>2806</v>
      </c>
      <c r="C412" s="72" t="s">
        <v>1497</v>
      </c>
      <c r="D412" s="74" t="s">
        <v>2807</v>
      </c>
      <c r="E412" s="69" t="s">
        <v>2808</v>
      </c>
      <c r="F412" s="71" t="s">
        <v>2809</v>
      </c>
      <c r="G412" s="73">
        <v>1964.0</v>
      </c>
      <c r="H412" s="75" t="s">
        <v>100</v>
      </c>
      <c r="I412" s="73" t="s">
        <v>675</v>
      </c>
      <c r="J412" s="87">
        <f t="shared" si="52"/>
        <v>0.3694827636</v>
      </c>
      <c r="K412" s="89">
        <f t="shared" si="53"/>
        <v>0.6082818645</v>
      </c>
      <c r="L412" s="42" t="str">
        <f t="shared" si="31"/>
        <v>R+</v>
      </c>
      <c r="M412" s="91">
        <f t="shared" si="32"/>
        <v>9.695048492</v>
      </c>
      <c r="N412" s="87">
        <f t="shared" si="6"/>
        <v>0.4228678096</v>
      </c>
      <c r="O412" s="89">
        <f t="shared" si="7"/>
        <v>0.5771321904</v>
      </c>
      <c r="P412" s="44" t="str">
        <f t="shared" si="33"/>
        <v>R+</v>
      </c>
      <c r="Q412" s="91">
        <f t="shared" si="34"/>
        <v>9.677738354</v>
      </c>
      <c r="R412" s="87">
        <f t="shared" si="8"/>
        <v>0.4397598566</v>
      </c>
      <c r="S412" s="89">
        <f t="shared" si="9"/>
        <v>0.5602401434</v>
      </c>
      <c r="T412" s="44" t="str">
        <f t="shared" si="35"/>
        <v>R+</v>
      </c>
      <c r="U412" s="91">
        <f t="shared" si="36"/>
        <v>9.712358629</v>
      </c>
      <c r="V412" s="87">
        <f t="shared" si="54"/>
        <v>0.3778851811</v>
      </c>
      <c r="W412" s="124">
        <f t="shared" si="55"/>
        <v>0.6221148189</v>
      </c>
      <c r="X412" s="87">
        <f t="shared" si="12"/>
        <v>0.4147351015</v>
      </c>
      <c r="Y412" s="124">
        <f t="shared" si="13"/>
        <v>0.5852648985</v>
      </c>
      <c r="Z412" s="87">
        <f t="shared" si="14"/>
        <v>0.7592653604</v>
      </c>
      <c r="AA412" s="89">
        <f t="shared" si="15"/>
        <v>0.1417639724</v>
      </c>
      <c r="AB412" s="89">
        <f t="shared" si="16"/>
        <v>0.04347224624</v>
      </c>
      <c r="AC412" s="89">
        <f t="shared" si="17"/>
        <v>0.04001565387</v>
      </c>
      <c r="AD412" s="89">
        <f t="shared" si="18"/>
        <v>0.00258834879</v>
      </c>
      <c r="AE412" s="89">
        <f t="shared" si="19"/>
        <v>0.0128944183</v>
      </c>
      <c r="AF412" s="87"/>
      <c r="AG412" s="124"/>
      <c r="AH412" s="21">
        <v>409.0</v>
      </c>
      <c r="AI412" s="128">
        <f t="shared" si="20"/>
        <v>243351</v>
      </c>
      <c r="AJ412" s="182">
        <v>89914.0</v>
      </c>
      <c r="AK412" s="182">
        <v>148026.0</v>
      </c>
      <c r="AL412" s="183">
        <v>5411.0</v>
      </c>
      <c r="AM412" s="128">
        <v>158012.0</v>
      </c>
      <c r="AN412" s="138">
        <v>222983.0</v>
      </c>
      <c r="AO412" s="128"/>
      <c r="AP412" s="138"/>
      <c r="AQ412" s="109">
        <f t="shared" si="21"/>
        <v>-9.695048492</v>
      </c>
      <c r="AR412" s="198">
        <v>391482.0</v>
      </c>
      <c r="AS412" s="182">
        <v>163331.0</v>
      </c>
      <c r="AT412" s="182">
        <v>222915.0</v>
      </c>
      <c r="AU412" s="132">
        <f t="shared" si="37"/>
        <v>-9.677738354</v>
      </c>
      <c r="AV412" s="128">
        <v>161442.0</v>
      </c>
      <c r="AW412" s="130">
        <v>205672.0</v>
      </c>
      <c r="AX412" s="132">
        <f t="shared" si="38"/>
        <v>-9.712358629</v>
      </c>
      <c r="AY412" s="42">
        <v>727150.0</v>
      </c>
      <c r="AZ412" s="44">
        <v>538908.0</v>
      </c>
      <c r="BA412" s="44">
        <v>104065.0</v>
      </c>
      <c r="BB412" s="44">
        <v>36814.0</v>
      </c>
      <c r="BC412" s="44">
        <v>29909.0</v>
      </c>
      <c r="BD412" s="44">
        <v>1897.0</v>
      </c>
      <c r="BE412" s="71">
        <v>15557.0</v>
      </c>
      <c r="BF412" s="42">
        <v>549385.0</v>
      </c>
      <c r="BG412" s="44">
        <v>417129.0</v>
      </c>
      <c r="BH412" s="44">
        <v>77883.0</v>
      </c>
      <c r="BI412" s="44">
        <v>23883.0</v>
      </c>
      <c r="BJ412" s="44">
        <v>21984.0</v>
      </c>
      <c r="BK412" s="44">
        <v>1422.0</v>
      </c>
      <c r="BL412" s="71">
        <v>7084.0</v>
      </c>
      <c r="BM412" s="186"/>
      <c r="BN412" s="186"/>
      <c r="BO412" s="44"/>
      <c r="BP412" s="58"/>
      <c r="BQ412" s="58"/>
      <c r="BR412" s="58"/>
      <c r="BS412" s="58"/>
      <c r="BT412" s="58"/>
      <c r="BU412" s="58"/>
      <c r="BV412" s="58"/>
      <c r="BW412" s="58"/>
      <c r="BX412" s="58"/>
      <c r="BY412" s="58"/>
      <c r="BZ412" s="58"/>
      <c r="CA412" s="58"/>
      <c r="CB412" s="58"/>
      <c r="CC412" s="58"/>
      <c r="CD412" s="56"/>
      <c r="CE412" s="56"/>
      <c r="CF412" s="58"/>
      <c r="CG412" s="56"/>
      <c r="CH412" s="58"/>
      <c r="CI412" s="58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</row>
    <row r="413" ht="15.0" customHeight="1">
      <c r="A413" s="139" t="s">
        <v>2810</v>
      </c>
      <c r="B413" s="140" t="s">
        <v>2811</v>
      </c>
      <c r="C413" s="65" t="s">
        <v>326</v>
      </c>
      <c r="D413" s="67" t="s">
        <v>2812</v>
      </c>
      <c r="E413" s="69" t="s">
        <v>2813</v>
      </c>
      <c r="F413" s="71" t="s">
        <v>2814</v>
      </c>
      <c r="G413" s="73">
        <v>1950.0</v>
      </c>
      <c r="H413" s="75" t="s">
        <v>181</v>
      </c>
      <c r="I413" s="73">
        <v>2014.0</v>
      </c>
      <c r="J413" s="87">
        <f t="shared" si="52"/>
        <v>0.6308081703</v>
      </c>
      <c r="K413" s="89">
        <f t="shared" si="53"/>
        <v>0.3142173374</v>
      </c>
      <c r="L413" s="42" t="str">
        <f t="shared" si="31"/>
        <v>D+</v>
      </c>
      <c r="M413" s="180">
        <f t="shared" si="32"/>
        <v>16.02753135</v>
      </c>
      <c r="N413" s="87">
        <f t="shared" si="6"/>
        <v>0.6860982255</v>
      </c>
      <c r="O413" s="89">
        <f t="shared" si="7"/>
        <v>0.3139017745</v>
      </c>
      <c r="P413" s="44" t="str">
        <f t="shared" si="33"/>
        <v>D+</v>
      </c>
      <c r="Q413" s="180">
        <f t="shared" si="34"/>
        <v>16.64530324</v>
      </c>
      <c r="R413" s="87">
        <f t="shared" si="8"/>
        <v>0.6909810376</v>
      </c>
      <c r="S413" s="89">
        <f t="shared" si="9"/>
        <v>0.3090189624</v>
      </c>
      <c r="T413" s="44" t="str">
        <f t="shared" si="35"/>
        <v>D+</v>
      </c>
      <c r="U413" s="180">
        <f t="shared" si="36"/>
        <v>15.40975947</v>
      </c>
      <c r="V413" s="87">
        <f t="shared" si="54"/>
        <v>0.6675038559</v>
      </c>
      <c r="W413" s="124">
        <f t="shared" si="55"/>
        <v>0.3324961441</v>
      </c>
      <c r="X413" s="87">
        <f t="shared" si="12"/>
        <v>0.6787416559</v>
      </c>
      <c r="Y413" s="124">
        <f t="shared" si="13"/>
        <v>0.3212583441</v>
      </c>
      <c r="Z413" s="87">
        <f t="shared" si="14"/>
        <v>0.5642350795</v>
      </c>
      <c r="AA413" s="89">
        <f t="shared" si="15"/>
        <v>0.1304341067</v>
      </c>
      <c r="AB413" s="89">
        <f t="shared" si="16"/>
        <v>0.170412619</v>
      </c>
      <c r="AC413" s="89">
        <f t="shared" si="17"/>
        <v>0.1109155416</v>
      </c>
      <c r="AD413" s="89">
        <f t="shared" si="18"/>
        <v>0.002010584935</v>
      </c>
      <c r="AE413" s="89">
        <f t="shared" si="19"/>
        <v>0.02199206821</v>
      </c>
      <c r="AF413" s="87"/>
      <c r="AG413" s="124"/>
      <c r="AH413" s="21">
        <v>410.0</v>
      </c>
      <c r="AI413" s="128">
        <f t="shared" si="20"/>
        <v>203076</v>
      </c>
      <c r="AJ413" s="182">
        <v>128102.0</v>
      </c>
      <c r="AK413" s="182">
        <v>63810.0</v>
      </c>
      <c r="AL413" s="183">
        <v>11164.0</v>
      </c>
      <c r="AM413" s="128">
        <v>226847.0</v>
      </c>
      <c r="AN413" s="138">
        <v>107370.0</v>
      </c>
      <c r="AO413" s="128"/>
      <c r="AP413" s="138"/>
      <c r="AQ413" s="109">
        <f t="shared" si="21"/>
        <v>16.02753135</v>
      </c>
      <c r="AR413" s="198">
        <v>359743.0</v>
      </c>
      <c r="AS413" s="182">
        <v>243746.0</v>
      </c>
      <c r="AT413" s="182">
        <v>111518.0</v>
      </c>
      <c r="AU413" s="132">
        <f t="shared" si="37"/>
        <v>16.64530324</v>
      </c>
      <c r="AV413" s="128">
        <v>236784.0</v>
      </c>
      <c r="AW413" s="130">
        <v>105894.0</v>
      </c>
      <c r="AX413" s="132">
        <f t="shared" si="38"/>
        <v>15.40975947</v>
      </c>
      <c r="AY413" s="42">
        <v>725805.0</v>
      </c>
      <c r="AZ413" s="44">
        <v>388871.0</v>
      </c>
      <c r="BA413" s="44">
        <v>98510.0</v>
      </c>
      <c r="BB413" s="44">
        <v>135375.0</v>
      </c>
      <c r="BC413" s="44">
        <v>79777.0</v>
      </c>
      <c r="BD413" s="44">
        <v>1464.0</v>
      </c>
      <c r="BE413" s="71">
        <v>21808.0</v>
      </c>
      <c r="BF413" s="42">
        <v>578936.0</v>
      </c>
      <c r="BG413" s="44">
        <v>326656.0</v>
      </c>
      <c r="BH413" s="44">
        <v>75513.0</v>
      </c>
      <c r="BI413" s="44">
        <v>98658.0</v>
      </c>
      <c r="BJ413" s="44">
        <v>64213.0</v>
      </c>
      <c r="BK413" s="44">
        <v>1164.0</v>
      </c>
      <c r="BL413" s="71">
        <v>12732.0</v>
      </c>
      <c r="BM413" s="186"/>
      <c r="BN413" s="186"/>
      <c r="BO413" s="44"/>
      <c r="BP413" s="58"/>
      <c r="BQ413" s="58"/>
      <c r="BR413" s="58"/>
      <c r="BS413" s="58"/>
      <c r="BT413" s="58"/>
      <c r="BU413" s="58"/>
      <c r="BV413" s="58"/>
      <c r="BW413" s="58"/>
      <c r="BX413" s="58"/>
      <c r="BY413" s="58"/>
      <c r="BZ413" s="58"/>
      <c r="CA413" s="58"/>
      <c r="CB413" s="58"/>
      <c r="CC413" s="58"/>
      <c r="CD413" s="56"/>
      <c r="CE413" s="56"/>
      <c r="CF413" s="58"/>
      <c r="CG413" s="56"/>
      <c r="CH413" s="58"/>
      <c r="CI413" s="58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</row>
    <row r="414" ht="15.0" customHeight="1">
      <c r="A414" s="176" t="s">
        <v>2815</v>
      </c>
      <c r="B414" s="178" t="s">
        <v>2816</v>
      </c>
      <c r="C414" s="72" t="s">
        <v>2817</v>
      </c>
      <c r="D414" s="74" t="s">
        <v>2818</v>
      </c>
      <c r="E414" s="69" t="s">
        <v>2819</v>
      </c>
      <c r="F414" s="71" t="s">
        <v>2820</v>
      </c>
      <c r="G414" s="73">
        <v>1958.0</v>
      </c>
      <c r="H414" s="75" t="s">
        <v>181</v>
      </c>
      <c r="I414" s="73">
        <v>2010.0</v>
      </c>
      <c r="J414" s="78">
        <f t="shared" si="52"/>
        <v>0</v>
      </c>
      <c r="K414" s="89">
        <f t="shared" si="53"/>
        <v>0.7214630102</v>
      </c>
      <c r="L414" s="42" t="str">
        <f t="shared" si="31"/>
        <v>R+</v>
      </c>
      <c r="M414" s="91">
        <f t="shared" si="32"/>
        <v>14.61082424</v>
      </c>
      <c r="N414" s="87">
        <f t="shared" si="6"/>
        <v>0.3562058394</v>
      </c>
      <c r="O414" s="89">
        <f t="shared" si="7"/>
        <v>0.6437941606</v>
      </c>
      <c r="P414" s="44" t="str">
        <f t="shared" si="33"/>
        <v>R+</v>
      </c>
      <c r="Q414" s="91">
        <f t="shared" si="34"/>
        <v>16.34393537</v>
      </c>
      <c r="R414" s="87">
        <f t="shared" si="8"/>
        <v>0.4081063119</v>
      </c>
      <c r="S414" s="89">
        <f t="shared" si="9"/>
        <v>0.5918936881</v>
      </c>
      <c r="T414" s="44" t="str">
        <f t="shared" si="35"/>
        <v>R+</v>
      </c>
      <c r="U414" s="91">
        <f t="shared" si="36"/>
        <v>12.87771311</v>
      </c>
      <c r="V414" s="78">
        <f t="shared" si="54"/>
        <v>0</v>
      </c>
      <c r="W414" s="80">
        <f t="shared" si="55"/>
        <v>1</v>
      </c>
      <c r="X414" s="87">
        <f t="shared" si="12"/>
        <v>0.3863490019</v>
      </c>
      <c r="Y414" s="124">
        <f t="shared" si="13"/>
        <v>0.6136509981</v>
      </c>
      <c r="Z414" s="87">
        <f t="shared" si="14"/>
        <v>0.9131681445</v>
      </c>
      <c r="AA414" s="89">
        <f t="shared" si="15"/>
        <v>0.04956690934</v>
      </c>
      <c r="AB414" s="89">
        <f t="shared" si="16"/>
        <v>0.01577455349</v>
      </c>
      <c r="AC414" s="89">
        <f t="shared" si="17"/>
        <v>0.01195316534</v>
      </c>
      <c r="AD414" s="89">
        <f t="shared" si="18"/>
        <v>0.001667048521</v>
      </c>
      <c r="AE414" s="89">
        <f t="shared" si="19"/>
        <v>0.00787017881</v>
      </c>
      <c r="AF414" s="87"/>
      <c r="AG414" s="124"/>
      <c r="AH414" s="21">
        <v>411.0</v>
      </c>
      <c r="AI414" s="128">
        <f t="shared" si="20"/>
        <v>162815</v>
      </c>
      <c r="AJ414" s="182">
        <v>0.0</v>
      </c>
      <c r="AK414" s="182">
        <v>117465.0</v>
      </c>
      <c r="AL414" s="183">
        <v>45350.0</v>
      </c>
      <c r="AM414" s="128">
        <v>116400.0</v>
      </c>
      <c r="AN414" s="138">
        <v>184882.0</v>
      </c>
      <c r="AO414" s="128"/>
      <c r="AP414" s="138"/>
      <c r="AQ414" s="109">
        <f t="shared" si="21"/>
        <v>-14.61082424</v>
      </c>
      <c r="AR414" s="198">
        <v>311291.0</v>
      </c>
      <c r="AS414" s="182">
        <v>108641.0</v>
      </c>
      <c r="AT414" s="182">
        <v>196354.0</v>
      </c>
      <c r="AU414" s="132">
        <f t="shared" si="37"/>
        <v>-16.34393537</v>
      </c>
      <c r="AV414" s="128">
        <v>123424.0</v>
      </c>
      <c r="AW414" s="130">
        <v>179007.0</v>
      </c>
      <c r="AX414" s="132">
        <f t="shared" si="38"/>
        <v>-12.87771311</v>
      </c>
      <c r="AY414" s="42">
        <v>727353.0</v>
      </c>
      <c r="AZ414" s="44">
        <v>659263.0</v>
      </c>
      <c r="BA414" s="44">
        <v>36335.0</v>
      </c>
      <c r="BB414" s="44">
        <v>13904.0</v>
      </c>
      <c r="BC414" s="44">
        <v>8287.0</v>
      </c>
      <c r="BD414" s="44">
        <v>1185.0</v>
      </c>
      <c r="BE414" s="71">
        <v>8379.0</v>
      </c>
      <c r="BF414" s="42">
        <v>584866.0</v>
      </c>
      <c r="BG414" s="44">
        <v>534081.0</v>
      </c>
      <c r="BH414" s="44">
        <v>28990.0</v>
      </c>
      <c r="BI414" s="44">
        <v>9226.0</v>
      </c>
      <c r="BJ414" s="44">
        <v>6991.0</v>
      </c>
      <c r="BK414" s="44">
        <v>975.0</v>
      </c>
      <c r="BL414" s="71">
        <v>4603.0</v>
      </c>
      <c r="BM414" s="186"/>
      <c r="BN414" s="186"/>
      <c r="BO414" s="44"/>
      <c r="BP414" s="58"/>
      <c r="BQ414" s="58"/>
      <c r="BR414" s="58"/>
      <c r="BS414" s="58"/>
      <c r="BT414" s="58"/>
      <c r="BU414" s="58"/>
      <c r="BV414" s="58"/>
      <c r="BW414" s="58"/>
      <c r="BX414" s="58"/>
      <c r="BY414" s="58"/>
      <c r="BZ414" s="58"/>
      <c r="CA414" s="58"/>
      <c r="CB414" s="58"/>
      <c r="CC414" s="58"/>
      <c r="CD414" s="56"/>
      <c r="CE414" s="56"/>
      <c r="CF414" s="58"/>
      <c r="CG414" s="56"/>
      <c r="CH414" s="58"/>
      <c r="CI414" s="58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</row>
    <row r="415" ht="15.0" customHeight="1">
      <c r="A415" s="139" t="s">
        <v>2821</v>
      </c>
      <c r="B415" s="140" t="s">
        <v>2822</v>
      </c>
      <c r="C415" s="72" t="s">
        <v>183</v>
      </c>
      <c r="D415" s="74" t="s">
        <v>2823</v>
      </c>
      <c r="E415" s="69" t="s">
        <v>2824</v>
      </c>
      <c r="F415" s="71" t="s">
        <v>2825</v>
      </c>
      <c r="G415" s="73">
        <v>1959.0</v>
      </c>
      <c r="H415" s="75" t="s">
        <v>110</v>
      </c>
      <c r="I415" s="73">
        <v>2014.0</v>
      </c>
      <c r="J415" s="87">
        <f t="shared" si="52"/>
        <v>0.4035574896</v>
      </c>
      <c r="K415" s="89">
        <f t="shared" si="53"/>
        <v>0.5648647436</v>
      </c>
      <c r="L415" s="42" t="str">
        <f t="shared" si="31"/>
        <v>R+</v>
      </c>
      <c r="M415" s="91">
        <f t="shared" si="32"/>
        <v>2.413156941</v>
      </c>
      <c r="N415" s="87">
        <f t="shared" si="6"/>
        <v>0.4942858227</v>
      </c>
      <c r="O415" s="89">
        <f t="shared" si="7"/>
        <v>0.5057141773</v>
      </c>
      <c r="P415" s="44" t="str">
        <f t="shared" si="33"/>
        <v>R+</v>
      </c>
      <c r="Q415" s="91">
        <f t="shared" si="34"/>
        <v>2.535937051</v>
      </c>
      <c r="R415" s="87">
        <f t="shared" si="8"/>
        <v>0.5139796746</v>
      </c>
      <c r="S415" s="89">
        <f t="shared" si="9"/>
        <v>0.4860203254</v>
      </c>
      <c r="T415" s="44" t="str">
        <f t="shared" si="35"/>
        <v>R+</v>
      </c>
      <c r="U415" s="91">
        <f t="shared" si="36"/>
        <v>2.29037683</v>
      </c>
      <c r="V415" s="87">
        <f t="shared" si="54"/>
        <v>0.4167164649</v>
      </c>
      <c r="W415" s="124">
        <f t="shared" si="55"/>
        <v>0.5832835351</v>
      </c>
      <c r="X415" s="87">
        <f t="shared" si="12"/>
        <v>0.3988743533</v>
      </c>
      <c r="Y415" s="124">
        <f t="shared" si="13"/>
        <v>0.6011256467</v>
      </c>
      <c r="Z415" s="87">
        <f t="shared" si="14"/>
        <v>0.6889323056</v>
      </c>
      <c r="AA415" s="89">
        <f t="shared" si="15"/>
        <v>0.06632043844</v>
      </c>
      <c r="AB415" s="89">
        <f t="shared" si="16"/>
        <v>0.106176232</v>
      </c>
      <c r="AC415" s="89">
        <f t="shared" si="17"/>
        <v>0.1185206589</v>
      </c>
      <c r="AD415" s="89">
        <f t="shared" si="18"/>
        <v>0.001676285535</v>
      </c>
      <c r="AE415" s="89">
        <f t="shared" si="19"/>
        <v>0.01837407957</v>
      </c>
      <c r="AF415" s="87"/>
      <c r="AG415" s="124"/>
      <c r="AH415" s="21">
        <v>412.0</v>
      </c>
      <c r="AI415" s="128">
        <f t="shared" si="20"/>
        <v>222910</v>
      </c>
      <c r="AJ415" s="182">
        <v>89957.0</v>
      </c>
      <c r="AK415" s="182">
        <v>125914.0</v>
      </c>
      <c r="AL415" s="183">
        <v>7039.0</v>
      </c>
      <c r="AM415" s="128">
        <v>142024.0</v>
      </c>
      <c r="AN415" s="138">
        <v>214038.0</v>
      </c>
      <c r="AO415" s="128"/>
      <c r="AP415" s="138"/>
      <c r="AQ415" s="109">
        <f t="shared" si="21"/>
        <v>-2.413156941</v>
      </c>
      <c r="AR415" s="198">
        <v>373913.0</v>
      </c>
      <c r="AS415" s="182">
        <v>182432.0</v>
      </c>
      <c r="AT415" s="182">
        <v>186650.0</v>
      </c>
      <c r="AU415" s="132">
        <f t="shared" si="37"/>
        <v>-2.535937051</v>
      </c>
      <c r="AV415" s="128">
        <v>172360.0</v>
      </c>
      <c r="AW415" s="130">
        <v>162984.0</v>
      </c>
      <c r="AX415" s="132">
        <f t="shared" si="38"/>
        <v>-2.29037683</v>
      </c>
      <c r="AY415" s="42">
        <v>729821.0</v>
      </c>
      <c r="AZ415" s="44">
        <v>485656.0</v>
      </c>
      <c r="BA415" s="44">
        <v>47803.0</v>
      </c>
      <c r="BB415" s="44">
        <v>85608.0</v>
      </c>
      <c r="BC415" s="44">
        <v>87651.0</v>
      </c>
      <c r="BD415" s="44">
        <v>1255.0</v>
      </c>
      <c r="BE415" s="71">
        <v>21848.0</v>
      </c>
      <c r="BF415" s="42">
        <v>522584.0</v>
      </c>
      <c r="BG415" s="44">
        <v>360025.0</v>
      </c>
      <c r="BH415" s="44">
        <v>34658.0</v>
      </c>
      <c r="BI415" s="44">
        <v>55486.0</v>
      </c>
      <c r="BJ415" s="44">
        <v>61937.0</v>
      </c>
      <c r="BK415" s="44">
        <v>876.0</v>
      </c>
      <c r="BL415" s="71">
        <v>9602.0</v>
      </c>
      <c r="BM415" s="186"/>
      <c r="BN415" s="186"/>
      <c r="BO415" s="44"/>
      <c r="BP415" s="58"/>
      <c r="BQ415" s="58"/>
      <c r="BR415" s="58"/>
      <c r="BS415" s="58"/>
      <c r="BT415" s="58"/>
      <c r="BU415" s="58"/>
      <c r="BV415" s="58"/>
      <c r="BW415" s="58"/>
      <c r="BX415" s="58"/>
      <c r="BY415" s="58"/>
      <c r="BZ415" s="58"/>
      <c r="CA415" s="58"/>
      <c r="CB415" s="58"/>
      <c r="CC415" s="58"/>
      <c r="CD415" s="56"/>
      <c r="CE415" s="56"/>
      <c r="CF415" s="58"/>
      <c r="CG415" s="56"/>
      <c r="CH415" s="58"/>
      <c r="CI415" s="58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</row>
    <row r="416" ht="15.0" customHeight="1">
      <c r="A416" s="176" t="s">
        <v>2826</v>
      </c>
      <c r="B416" s="178" t="s">
        <v>2827</v>
      </c>
      <c r="C416" s="65" t="s">
        <v>2828</v>
      </c>
      <c r="D416" s="67" t="s">
        <v>2829</v>
      </c>
      <c r="E416" s="69" t="s">
        <v>2830</v>
      </c>
      <c r="F416" s="71" t="s">
        <v>2831</v>
      </c>
      <c r="G416" s="73">
        <v>1950.0</v>
      </c>
      <c r="H416" s="75" t="s">
        <v>110</v>
      </c>
      <c r="I416" s="73">
        <v>2008.0</v>
      </c>
      <c r="J416" s="87">
        <f t="shared" si="52"/>
        <v>0.568568462</v>
      </c>
      <c r="K416" s="89">
        <f t="shared" si="53"/>
        <v>0.4035888288</v>
      </c>
      <c r="L416" s="42" t="str">
        <f t="shared" si="31"/>
        <v>D+</v>
      </c>
      <c r="M416" s="180">
        <f t="shared" si="32"/>
        <v>10.16380762</v>
      </c>
      <c r="N416" s="87">
        <f t="shared" si="6"/>
        <v>0.6324359609</v>
      </c>
      <c r="O416" s="89">
        <f t="shared" si="7"/>
        <v>0.3675640391</v>
      </c>
      <c r="P416" s="44" t="str">
        <f t="shared" si="33"/>
        <v>D+</v>
      </c>
      <c r="Q416" s="180">
        <f t="shared" si="34"/>
        <v>11.27907677</v>
      </c>
      <c r="R416" s="87">
        <f t="shared" si="8"/>
        <v>0.6273688276</v>
      </c>
      <c r="S416" s="89">
        <f t="shared" si="9"/>
        <v>0.3726311724</v>
      </c>
      <c r="T416" s="44" t="str">
        <f t="shared" si="35"/>
        <v>D+</v>
      </c>
      <c r="U416" s="180">
        <f t="shared" si="36"/>
        <v>9.048538466</v>
      </c>
      <c r="V416" s="87">
        <f t="shared" si="54"/>
        <v>0.5848523355</v>
      </c>
      <c r="W416" s="124">
        <f t="shared" si="55"/>
        <v>0.4151476645</v>
      </c>
      <c r="X416" s="87">
        <f t="shared" si="12"/>
        <v>0.6321402274</v>
      </c>
      <c r="Y416" s="124">
        <f t="shared" si="13"/>
        <v>0.3678597726</v>
      </c>
      <c r="Z416" s="87">
        <f t="shared" si="14"/>
        <v>0.5306381568</v>
      </c>
      <c r="AA416" s="89">
        <f t="shared" si="15"/>
        <v>0.115694154</v>
      </c>
      <c r="AB416" s="89">
        <f t="shared" si="16"/>
        <v>0.1545479055</v>
      </c>
      <c r="AC416" s="89">
        <f t="shared" si="17"/>
        <v>0.1731577759</v>
      </c>
      <c r="AD416" s="89">
        <f t="shared" si="18"/>
        <v>0.001790671748</v>
      </c>
      <c r="AE416" s="89">
        <f t="shared" si="19"/>
        <v>0.02417133614</v>
      </c>
      <c r="AF416" s="87"/>
      <c r="AG416" s="124"/>
      <c r="AH416" s="21">
        <v>413.0</v>
      </c>
      <c r="AI416" s="128">
        <f t="shared" si="20"/>
        <v>187805</v>
      </c>
      <c r="AJ416" s="182">
        <v>106780.0</v>
      </c>
      <c r="AK416" s="182">
        <v>75796.0</v>
      </c>
      <c r="AL416" s="183">
        <v>5229.0</v>
      </c>
      <c r="AM416" s="128">
        <v>202606.0</v>
      </c>
      <c r="AN416" s="138">
        <v>117902.0</v>
      </c>
      <c r="AO416" s="128"/>
      <c r="AP416" s="138"/>
      <c r="AQ416" s="109">
        <f t="shared" si="21"/>
        <v>10.16380762</v>
      </c>
      <c r="AR416" s="198">
        <v>339710.0</v>
      </c>
      <c r="AS416" s="182">
        <v>212181.0</v>
      </c>
      <c r="AT416" s="182">
        <v>123317.0</v>
      </c>
      <c r="AU416" s="132">
        <f t="shared" si="37"/>
        <v>11.27907677</v>
      </c>
      <c r="AV416" s="128">
        <v>204691.0</v>
      </c>
      <c r="AW416" s="130">
        <v>121578.0</v>
      </c>
      <c r="AX416" s="132">
        <f t="shared" si="38"/>
        <v>9.048538466</v>
      </c>
      <c r="AY416" s="42">
        <v>727683.0</v>
      </c>
      <c r="AZ416" s="44">
        <v>364156.0</v>
      </c>
      <c r="BA416" s="44">
        <v>88029.0</v>
      </c>
      <c r="BB416" s="44">
        <v>123470.0</v>
      </c>
      <c r="BC416" s="44">
        <v>124987.0</v>
      </c>
      <c r="BD416" s="44">
        <v>1383.0</v>
      </c>
      <c r="BE416" s="71">
        <v>25658.0</v>
      </c>
      <c r="BF416" s="42">
        <v>548956.0</v>
      </c>
      <c r="BG416" s="44">
        <v>291297.0</v>
      </c>
      <c r="BH416" s="44">
        <v>63511.0</v>
      </c>
      <c r="BI416" s="44">
        <v>84840.0</v>
      </c>
      <c r="BJ416" s="44">
        <v>95056.0</v>
      </c>
      <c r="BK416" s="44">
        <v>983.0</v>
      </c>
      <c r="BL416" s="71">
        <v>13269.0</v>
      </c>
      <c r="BM416" s="186"/>
      <c r="BN416" s="186"/>
      <c r="BO416" s="44"/>
      <c r="BP416" s="58"/>
      <c r="BQ416" s="58"/>
      <c r="BR416" s="58"/>
      <c r="BS416" s="58"/>
      <c r="BT416" s="58"/>
      <c r="BU416" s="58"/>
      <c r="BV416" s="58"/>
      <c r="BW416" s="58"/>
      <c r="BX416" s="58"/>
      <c r="BY416" s="58"/>
      <c r="BZ416" s="58"/>
      <c r="CA416" s="58"/>
      <c r="CB416" s="58"/>
      <c r="CC416" s="58"/>
      <c r="CD416" s="56"/>
      <c r="CE416" s="56"/>
      <c r="CF416" s="58"/>
      <c r="CG416" s="56"/>
      <c r="CH416" s="58"/>
      <c r="CI416" s="58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</row>
    <row r="417" ht="15.0" customHeight="1">
      <c r="A417" s="139" t="s">
        <v>2832</v>
      </c>
      <c r="B417" s="140" t="s">
        <v>2833</v>
      </c>
      <c r="C417" s="65" t="s">
        <v>2834</v>
      </c>
      <c r="D417" s="67" t="s">
        <v>2835</v>
      </c>
      <c r="E417" s="69" t="s">
        <v>2836</v>
      </c>
      <c r="F417" s="71" t="s">
        <v>2837</v>
      </c>
      <c r="G417" s="73">
        <v>1963.0</v>
      </c>
      <c r="H417" s="75" t="s">
        <v>181</v>
      </c>
      <c r="I417" s="73" t="s">
        <v>295</v>
      </c>
      <c r="J417" s="87">
        <f t="shared" si="52"/>
        <v>0.5503659472</v>
      </c>
      <c r="K417" s="89">
        <f t="shared" si="53"/>
        <v>0.4496340528</v>
      </c>
      <c r="L417" s="42" t="str">
        <f t="shared" si="31"/>
        <v>D+</v>
      </c>
      <c r="M417" s="180">
        <f t="shared" si="32"/>
        <v>3.619041141</v>
      </c>
      <c r="N417" s="87">
        <f t="shared" si="6"/>
        <v>0.5555011545</v>
      </c>
      <c r="O417" s="89">
        <f t="shared" si="7"/>
        <v>0.4444988455</v>
      </c>
      <c r="P417" s="44" t="str">
        <f t="shared" si="33"/>
        <v>D+</v>
      </c>
      <c r="Q417" s="180">
        <f t="shared" si="34"/>
        <v>3.585596134</v>
      </c>
      <c r="R417" s="87">
        <f t="shared" si="8"/>
        <v>0.5734083044</v>
      </c>
      <c r="S417" s="89">
        <f t="shared" si="9"/>
        <v>0.4265916956</v>
      </c>
      <c r="T417" s="44" t="str">
        <f t="shared" si="35"/>
        <v>D+</v>
      </c>
      <c r="U417" s="180">
        <f t="shared" si="36"/>
        <v>3.652486149</v>
      </c>
      <c r="V417" s="87">
        <f t="shared" si="54"/>
        <v>0.5503659472</v>
      </c>
      <c r="W417" s="124">
        <f t="shared" si="55"/>
        <v>0.4496340528</v>
      </c>
      <c r="X417" s="87">
        <f t="shared" si="12"/>
        <v>0.539361754</v>
      </c>
      <c r="Y417" s="124">
        <f t="shared" si="13"/>
        <v>0.460638246</v>
      </c>
      <c r="Z417" s="87">
        <f t="shared" si="14"/>
        <v>0.8041529878</v>
      </c>
      <c r="AA417" s="89">
        <f t="shared" si="15"/>
        <v>0.0111958155</v>
      </c>
      <c r="AB417" s="89">
        <f t="shared" si="16"/>
        <v>0.06701931352</v>
      </c>
      <c r="AC417" s="89">
        <f t="shared" si="17"/>
        <v>0.08442452327</v>
      </c>
      <c r="AD417" s="89">
        <f t="shared" si="18"/>
        <v>0.0103942857</v>
      </c>
      <c r="AE417" s="89">
        <f t="shared" si="19"/>
        <v>0.02281307419</v>
      </c>
      <c r="AF417" s="87"/>
      <c r="AG417" s="124"/>
      <c r="AH417" s="21">
        <v>414.0</v>
      </c>
      <c r="AI417" s="128">
        <f t="shared" si="20"/>
        <v>225579</v>
      </c>
      <c r="AJ417" s="182">
        <v>124151.0</v>
      </c>
      <c r="AK417" s="182">
        <v>101428.0</v>
      </c>
      <c r="AL417" s="197">
        <v>0.0</v>
      </c>
      <c r="AM417" s="42">
        <v>177025.0</v>
      </c>
      <c r="AN417" s="71">
        <v>151187.0</v>
      </c>
      <c r="AO417" s="42"/>
      <c r="AP417" s="71"/>
      <c r="AQ417" s="109">
        <f t="shared" si="21"/>
        <v>3.619041141</v>
      </c>
      <c r="AR417" s="198">
        <v>339489.0</v>
      </c>
      <c r="AS417" s="182">
        <v>183802.0</v>
      </c>
      <c r="AT417" s="182">
        <v>147074.0</v>
      </c>
      <c r="AU417" s="132">
        <f t="shared" si="37"/>
        <v>3.585596134</v>
      </c>
      <c r="AV417" s="128">
        <v>185907.0</v>
      </c>
      <c r="AW417" s="130">
        <v>138307.0</v>
      </c>
      <c r="AX417" s="132">
        <f t="shared" si="38"/>
        <v>3.652486149</v>
      </c>
      <c r="AY417" s="42">
        <v>674432.0</v>
      </c>
      <c r="AZ417" s="44">
        <v>523434.0</v>
      </c>
      <c r="BA417" s="44">
        <v>7624.0</v>
      </c>
      <c r="BB417" s="44">
        <v>56464.0</v>
      </c>
      <c r="BC417" s="44">
        <v>56676.0</v>
      </c>
      <c r="BD417" s="44">
        <v>7369.0</v>
      </c>
      <c r="BE417" s="71">
        <v>22865.0</v>
      </c>
      <c r="BF417" s="42">
        <v>507779.0</v>
      </c>
      <c r="BG417" s="44">
        <v>408332.0</v>
      </c>
      <c r="BH417" s="44">
        <v>5685.0</v>
      </c>
      <c r="BI417" s="44">
        <v>34031.0</v>
      </c>
      <c r="BJ417" s="44">
        <v>42869.0</v>
      </c>
      <c r="BK417" s="44">
        <v>5278.0</v>
      </c>
      <c r="BL417" s="71">
        <v>11584.0</v>
      </c>
      <c r="BM417" s="186"/>
      <c r="BN417" s="186"/>
      <c r="BO417" s="44"/>
      <c r="BP417" s="58"/>
      <c r="BQ417" s="58"/>
      <c r="BR417" s="58"/>
      <c r="BS417" s="58"/>
      <c r="BT417" s="58"/>
      <c r="BU417" s="58"/>
      <c r="BV417" s="58"/>
      <c r="BW417" s="58"/>
      <c r="BX417" s="58"/>
      <c r="BY417" s="58"/>
      <c r="BZ417" s="58"/>
      <c r="CA417" s="58"/>
      <c r="CB417" s="58"/>
      <c r="CC417" s="58"/>
      <c r="CD417" s="56"/>
      <c r="CE417" s="56"/>
      <c r="CF417" s="58"/>
      <c r="CG417" s="56"/>
      <c r="CH417" s="58"/>
      <c r="CI417" s="58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</row>
    <row r="418" ht="15.0" customHeight="1">
      <c r="A418" s="176" t="s">
        <v>2838</v>
      </c>
      <c r="B418" s="178" t="s">
        <v>2839</v>
      </c>
      <c r="C418" s="65" t="s">
        <v>455</v>
      </c>
      <c r="D418" s="67" t="s">
        <v>2840</v>
      </c>
      <c r="E418" s="69" t="s">
        <v>2841</v>
      </c>
      <c r="F418" s="71" t="s">
        <v>2842</v>
      </c>
      <c r="G418" s="73">
        <v>1965.0</v>
      </c>
      <c r="H418" s="75" t="s">
        <v>81</v>
      </c>
      <c r="I418" s="73">
        <v>2000.0</v>
      </c>
      <c r="J418" s="87">
        <f t="shared" si="52"/>
        <v>0.6057434392</v>
      </c>
      <c r="K418" s="89">
        <f t="shared" si="53"/>
        <v>0.3942565608</v>
      </c>
      <c r="L418" s="42" t="str">
        <f t="shared" si="31"/>
        <v>D+</v>
      </c>
      <c r="M418" s="180">
        <f t="shared" si="32"/>
        <v>8.464878068</v>
      </c>
      <c r="N418" s="87">
        <f t="shared" si="6"/>
        <v>0.6090113658</v>
      </c>
      <c r="O418" s="89">
        <f t="shared" si="7"/>
        <v>0.3909886342</v>
      </c>
      <c r="P418" s="44" t="str">
        <f t="shared" si="33"/>
        <v>D+</v>
      </c>
      <c r="Q418" s="180">
        <f t="shared" si="34"/>
        <v>8.936617266</v>
      </c>
      <c r="R418" s="87">
        <f t="shared" si="8"/>
        <v>0.6168148316</v>
      </c>
      <c r="S418" s="89">
        <f t="shared" si="9"/>
        <v>0.3831851684</v>
      </c>
      <c r="T418" s="44" t="str">
        <f t="shared" si="35"/>
        <v>D+</v>
      </c>
      <c r="U418" s="180">
        <f t="shared" si="36"/>
        <v>7.993138869</v>
      </c>
      <c r="V418" s="87">
        <f t="shared" si="54"/>
        <v>0.6057434392</v>
      </c>
      <c r="W418" s="124">
        <f t="shared" si="55"/>
        <v>0.3942565608</v>
      </c>
      <c r="X418" s="87">
        <f t="shared" si="12"/>
        <v>0.6114174752</v>
      </c>
      <c r="Y418" s="124">
        <f t="shared" si="13"/>
        <v>0.3885825248</v>
      </c>
      <c r="Z418" s="87">
        <f t="shared" si="14"/>
        <v>0.7829446662</v>
      </c>
      <c r="AA418" s="89">
        <f t="shared" si="15"/>
        <v>0.02256455095</v>
      </c>
      <c r="AB418" s="89">
        <f t="shared" si="16"/>
        <v>0.07466358341</v>
      </c>
      <c r="AC418" s="89">
        <f t="shared" si="17"/>
        <v>0.08041976814</v>
      </c>
      <c r="AD418" s="89">
        <f t="shared" si="18"/>
        <v>0.01318246837</v>
      </c>
      <c r="AE418" s="89">
        <f t="shared" si="19"/>
        <v>0.0262249629</v>
      </c>
      <c r="AF418" s="87"/>
      <c r="AG418" s="124"/>
      <c r="AH418" s="21">
        <v>415.0</v>
      </c>
      <c r="AI418" s="128">
        <f t="shared" si="20"/>
        <v>201691</v>
      </c>
      <c r="AJ418" s="182">
        <v>122173.0</v>
      </c>
      <c r="AK418" s="182">
        <v>79518.0</v>
      </c>
      <c r="AL418" s="197">
        <v>0.0</v>
      </c>
      <c r="AM418" s="42">
        <v>184826.0</v>
      </c>
      <c r="AN418" s="71">
        <v>117465.0</v>
      </c>
      <c r="AO418" s="42"/>
      <c r="AP418" s="71"/>
      <c r="AQ418" s="109">
        <f t="shared" si="21"/>
        <v>8.464878068</v>
      </c>
      <c r="AR418" s="198">
        <v>313668.0</v>
      </c>
      <c r="AS418" s="182">
        <v>185771.0</v>
      </c>
      <c r="AT418" s="182">
        <v>119266.0</v>
      </c>
      <c r="AU418" s="132">
        <f t="shared" si="37"/>
        <v>8.936617266</v>
      </c>
      <c r="AV418" s="128">
        <v>185116.0</v>
      </c>
      <c r="AW418" s="130">
        <v>115000.0</v>
      </c>
      <c r="AX418" s="132">
        <f t="shared" si="38"/>
        <v>7.993138869</v>
      </c>
      <c r="AY418" s="42">
        <v>670285.0</v>
      </c>
      <c r="AZ418" s="44">
        <v>501575.0</v>
      </c>
      <c r="BA418" s="44">
        <v>16182.0</v>
      </c>
      <c r="BB418" s="44">
        <v>63509.0</v>
      </c>
      <c r="BC418" s="44">
        <v>53872.0</v>
      </c>
      <c r="BD418" s="44">
        <v>9426.0</v>
      </c>
      <c r="BE418" s="71">
        <v>25721.0</v>
      </c>
      <c r="BF418" s="42">
        <v>521526.0</v>
      </c>
      <c r="BG418" s="44">
        <v>408326.0</v>
      </c>
      <c r="BH418" s="44">
        <v>11768.0</v>
      </c>
      <c r="BI418" s="44">
        <v>38939.0</v>
      </c>
      <c r="BJ418" s="44">
        <v>41941.0</v>
      </c>
      <c r="BK418" s="44">
        <v>6875.0</v>
      </c>
      <c r="BL418" s="71">
        <v>13677.0</v>
      </c>
      <c r="BM418" s="186"/>
      <c r="BN418" s="186"/>
      <c r="BO418" s="44"/>
      <c r="BP418" s="58"/>
      <c r="BQ418" s="58"/>
      <c r="BR418" s="58"/>
      <c r="BS418" s="58"/>
      <c r="BT418" s="58"/>
      <c r="BU418" s="58"/>
      <c r="BV418" s="58"/>
      <c r="BW418" s="58"/>
      <c r="BX418" s="58"/>
      <c r="BY418" s="58"/>
      <c r="BZ418" s="58"/>
      <c r="CA418" s="58"/>
      <c r="CB418" s="58"/>
      <c r="CC418" s="58"/>
      <c r="CD418" s="56"/>
      <c r="CE418" s="56"/>
      <c r="CF418" s="58"/>
      <c r="CG418" s="56"/>
      <c r="CH418" s="58"/>
      <c r="CI418" s="58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</row>
    <row r="419" ht="15.0" customHeight="1">
      <c r="A419" s="139" t="s">
        <v>2843</v>
      </c>
      <c r="B419" s="140" t="s">
        <v>2844</v>
      </c>
      <c r="C419" s="72" t="s">
        <v>2845</v>
      </c>
      <c r="D419" s="74" t="s">
        <v>2846</v>
      </c>
      <c r="E419" s="69" t="s">
        <v>2847</v>
      </c>
      <c r="F419" s="71" t="s">
        <v>2848</v>
      </c>
      <c r="G419" s="73">
        <v>1978.0</v>
      </c>
      <c r="H419" s="75" t="s">
        <v>78</v>
      </c>
      <c r="I419" s="73">
        <v>2010.0</v>
      </c>
      <c r="J419" s="87">
        <f t="shared" si="52"/>
        <v>0.3846775864</v>
      </c>
      <c r="K419" s="89">
        <f t="shared" si="53"/>
        <v>0.6153224136</v>
      </c>
      <c r="L419" s="42" t="str">
        <f t="shared" si="31"/>
        <v>R+</v>
      </c>
      <c r="M419" s="91">
        <f t="shared" si="32"/>
        <v>2.266882236</v>
      </c>
      <c r="N419" s="87">
        <f t="shared" si="6"/>
        <v>0.4916055717</v>
      </c>
      <c r="O419" s="89">
        <f t="shared" si="7"/>
        <v>0.5083944283</v>
      </c>
      <c r="P419" s="44" t="str">
        <f t="shared" si="33"/>
        <v>R+</v>
      </c>
      <c r="Q419" s="91">
        <f t="shared" si="34"/>
        <v>2.803962145</v>
      </c>
      <c r="R419" s="87">
        <f t="shared" si="8"/>
        <v>0.5195854196</v>
      </c>
      <c r="S419" s="89">
        <f t="shared" si="9"/>
        <v>0.4804145804</v>
      </c>
      <c r="T419" s="44" t="str">
        <f t="shared" si="35"/>
        <v>R+</v>
      </c>
      <c r="U419" s="91">
        <f t="shared" si="36"/>
        <v>1.729802328</v>
      </c>
      <c r="V419" s="87">
        <f t="shared" si="54"/>
        <v>0.3846775864</v>
      </c>
      <c r="W419" s="124">
        <f t="shared" si="55"/>
        <v>0.6153224136</v>
      </c>
      <c r="X419" s="87">
        <f t="shared" si="12"/>
        <v>0.3962039444</v>
      </c>
      <c r="Y419" s="124">
        <f t="shared" si="13"/>
        <v>0.6037960556</v>
      </c>
      <c r="Z419" s="87">
        <f t="shared" si="14"/>
        <v>0.8623039229</v>
      </c>
      <c r="AA419" s="89">
        <f t="shared" si="15"/>
        <v>0.01270551579</v>
      </c>
      <c r="AB419" s="89">
        <f t="shared" si="16"/>
        <v>0.05914006271</v>
      </c>
      <c r="AC419" s="89">
        <f t="shared" si="17"/>
        <v>0.03421388347</v>
      </c>
      <c r="AD419" s="89">
        <f t="shared" si="18"/>
        <v>0.009641407979</v>
      </c>
      <c r="AE419" s="89">
        <f t="shared" si="19"/>
        <v>0.02199520712</v>
      </c>
      <c r="AF419" s="87"/>
      <c r="AG419" s="124"/>
      <c r="AH419" s="21">
        <v>416.0</v>
      </c>
      <c r="AI419" s="128">
        <f t="shared" si="20"/>
        <v>202814</v>
      </c>
      <c r="AJ419" s="182">
        <v>78018.0</v>
      </c>
      <c r="AK419" s="182">
        <v>124796.0</v>
      </c>
      <c r="AL419" s="197">
        <v>0.0</v>
      </c>
      <c r="AM419" s="42">
        <v>116438.0</v>
      </c>
      <c r="AN419" s="71">
        <v>177446.0</v>
      </c>
      <c r="AO419" s="42"/>
      <c r="AP419" s="71"/>
      <c r="AQ419" s="109">
        <f t="shared" si="21"/>
        <v>-2.266882236</v>
      </c>
      <c r="AR419" s="198">
        <v>303483.0</v>
      </c>
      <c r="AS419" s="182">
        <v>145442.0</v>
      </c>
      <c r="AT419" s="182">
        <v>150409.0</v>
      </c>
      <c r="AU419" s="132">
        <f t="shared" si="37"/>
        <v>-2.803962145</v>
      </c>
      <c r="AV419" s="128">
        <v>151296.0</v>
      </c>
      <c r="AW419" s="130">
        <v>139890.0</v>
      </c>
      <c r="AX419" s="132">
        <f t="shared" si="38"/>
        <v>-1.729802328</v>
      </c>
      <c r="AY419" s="42">
        <v>672909.0</v>
      </c>
      <c r="AZ419" s="44">
        <v>560073.0</v>
      </c>
      <c r="BA419" s="44">
        <v>9267.0</v>
      </c>
      <c r="BB419" s="44">
        <v>52314.0</v>
      </c>
      <c r="BC419" s="44">
        <v>23188.0</v>
      </c>
      <c r="BD419" s="44">
        <v>6514.0</v>
      </c>
      <c r="BE419" s="71">
        <v>21553.0</v>
      </c>
      <c r="BF419" s="42">
        <v>503246.0</v>
      </c>
      <c r="BG419" s="44">
        <v>433951.0</v>
      </c>
      <c r="BH419" s="44">
        <v>6394.0</v>
      </c>
      <c r="BI419" s="44">
        <v>29762.0</v>
      </c>
      <c r="BJ419" s="44">
        <v>17218.0</v>
      </c>
      <c r="BK419" s="44">
        <v>4852.0</v>
      </c>
      <c r="BL419" s="71">
        <v>11069.0</v>
      </c>
      <c r="BM419" s="186"/>
      <c r="BN419" s="186"/>
      <c r="BO419" s="44"/>
      <c r="BP419" s="58"/>
      <c r="BQ419" s="58"/>
      <c r="BR419" s="58"/>
      <c r="BS419" s="58"/>
      <c r="BT419" s="58"/>
      <c r="BU419" s="58"/>
      <c r="BV419" s="58"/>
      <c r="BW419" s="58"/>
      <c r="BX419" s="58"/>
      <c r="BY419" s="58"/>
      <c r="BZ419" s="58"/>
      <c r="CA419" s="58"/>
      <c r="CB419" s="58"/>
      <c r="CC419" s="58"/>
      <c r="CD419" s="56"/>
      <c r="CE419" s="56"/>
      <c r="CF419" s="58"/>
      <c r="CG419" s="56"/>
      <c r="CH419" s="58"/>
      <c r="CI419" s="58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</row>
    <row r="420" ht="15.0" customHeight="1">
      <c r="A420" s="176" t="s">
        <v>2849</v>
      </c>
      <c r="B420" s="178" t="s">
        <v>2850</v>
      </c>
      <c r="C420" s="72" t="s">
        <v>106</v>
      </c>
      <c r="D420" s="74" t="s">
        <v>2851</v>
      </c>
      <c r="E420" s="69" t="s">
        <v>2852</v>
      </c>
      <c r="F420" s="71" t="s">
        <v>2853</v>
      </c>
      <c r="G420" s="73">
        <v>1955.0</v>
      </c>
      <c r="H420" s="75" t="s">
        <v>100</v>
      </c>
      <c r="I420" s="73">
        <v>2014.0</v>
      </c>
      <c r="J420" s="78">
        <f t="shared" si="52"/>
        <v>0</v>
      </c>
      <c r="K420" s="82">
        <f t="shared" si="53"/>
        <v>1</v>
      </c>
      <c r="L420" s="42" t="str">
        <f t="shared" si="31"/>
        <v>R+</v>
      </c>
      <c r="M420" s="91">
        <f t="shared" si="32"/>
        <v>13.44508998</v>
      </c>
      <c r="N420" s="87">
        <f t="shared" si="6"/>
        <v>0.3883044143</v>
      </c>
      <c r="O420" s="89">
        <f t="shared" si="7"/>
        <v>0.6116955857</v>
      </c>
      <c r="P420" s="44" t="str">
        <f t="shared" si="33"/>
        <v>R+</v>
      </c>
      <c r="Q420" s="91">
        <f t="shared" si="34"/>
        <v>13.13407788</v>
      </c>
      <c r="R420" s="87">
        <f t="shared" si="8"/>
        <v>0.3993224222</v>
      </c>
      <c r="S420" s="89">
        <f t="shared" si="9"/>
        <v>0.6006775778</v>
      </c>
      <c r="T420" s="44" t="str">
        <f t="shared" si="35"/>
        <v>R+</v>
      </c>
      <c r="U420" s="91">
        <f t="shared" si="36"/>
        <v>13.75610207</v>
      </c>
      <c r="V420" s="78">
        <f t="shared" si="54"/>
        <v>0</v>
      </c>
      <c r="W420" s="80">
        <f t="shared" si="55"/>
        <v>1</v>
      </c>
      <c r="X420" s="87">
        <f t="shared" si="12"/>
        <v>0.3377993829</v>
      </c>
      <c r="Y420" s="124">
        <f t="shared" si="13"/>
        <v>0.6622006171</v>
      </c>
      <c r="Z420" s="87">
        <f t="shared" si="14"/>
        <v>0.641096237</v>
      </c>
      <c r="AA420" s="89">
        <f t="shared" si="15"/>
        <v>0.009355960788</v>
      </c>
      <c r="AB420" s="89">
        <f t="shared" si="16"/>
        <v>0.2950036893</v>
      </c>
      <c r="AC420" s="89">
        <f t="shared" si="17"/>
        <v>0.01645831137</v>
      </c>
      <c r="AD420" s="89">
        <f t="shared" si="18"/>
        <v>0.02329925161</v>
      </c>
      <c r="AE420" s="89">
        <f t="shared" si="19"/>
        <v>0.01478655002</v>
      </c>
      <c r="AF420" s="87"/>
      <c r="AG420" s="124"/>
      <c r="AH420" s="21">
        <v>417.0</v>
      </c>
      <c r="AI420" s="128">
        <f t="shared" si="20"/>
        <v>153079</v>
      </c>
      <c r="AJ420" s="182">
        <v>0.0</v>
      </c>
      <c r="AK420" s="182">
        <v>153079.0</v>
      </c>
      <c r="AL420" s="197">
        <v>0.0</v>
      </c>
      <c r="AM420" s="42">
        <v>78940.0</v>
      </c>
      <c r="AN420" s="71">
        <v>154749.0</v>
      </c>
      <c r="AO420" s="42"/>
      <c r="AP420" s="71"/>
      <c r="AQ420" s="109">
        <f t="shared" si="21"/>
        <v>-13.44508998</v>
      </c>
      <c r="AR420" s="198">
        <v>238940.0</v>
      </c>
      <c r="AS420" s="182">
        <v>90612.0</v>
      </c>
      <c r="AT420" s="182">
        <v>142741.0</v>
      </c>
      <c r="AU420" s="132">
        <f t="shared" si="37"/>
        <v>-13.13407788</v>
      </c>
      <c r="AV420" s="128">
        <v>89933.0</v>
      </c>
      <c r="AW420" s="130">
        <v>135281.0</v>
      </c>
      <c r="AX420" s="132">
        <f t="shared" si="38"/>
        <v>-13.75610207</v>
      </c>
      <c r="AY420" s="42">
        <v>674022.0</v>
      </c>
      <c r="AZ420" s="44">
        <v>385893.0</v>
      </c>
      <c r="BA420" s="44">
        <v>6091.0</v>
      </c>
      <c r="BB420" s="44">
        <v>243016.0</v>
      </c>
      <c r="BC420" s="44">
        <v>10191.0</v>
      </c>
      <c r="BD420" s="44">
        <v>16159.0</v>
      </c>
      <c r="BE420" s="71">
        <v>12672.0</v>
      </c>
      <c r="BF420" s="42">
        <v>474350.0</v>
      </c>
      <c r="BG420" s="44">
        <v>304104.0</v>
      </c>
      <c r="BH420" s="44">
        <v>4438.0</v>
      </c>
      <c r="BI420" s="44">
        <v>139935.0</v>
      </c>
      <c r="BJ420" s="44">
        <v>7807.0</v>
      </c>
      <c r="BK420" s="44">
        <v>11052.0</v>
      </c>
      <c r="BL420" s="71">
        <v>7014.0</v>
      </c>
      <c r="BM420" s="186"/>
      <c r="BN420" s="186"/>
      <c r="BO420" s="44"/>
      <c r="BP420" s="58"/>
      <c r="BQ420" s="58"/>
      <c r="BR420" s="58"/>
      <c r="BS420" s="58"/>
      <c r="BT420" s="58"/>
      <c r="BU420" s="58"/>
      <c r="BV420" s="58"/>
      <c r="BW420" s="58"/>
      <c r="BX420" s="58"/>
      <c r="BY420" s="58"/>
      <c r="BZ420" s="58"/>
      <c r="CA420" s="58"/>
      <c r="CB420" s="58"/>
      <c r="CC420" s="58"/>
      <c r="CD420" s="56"/>
      <c r="CE420" s="56"/>
      <c r="CF420" s="58"/>
      <c r="CG420" s="56"/>
      <c r="CH420" s="58"/>
      <c r="CI420" s="58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</row>
    <row r="421" ht="15.0" customHeight="1">
      <c r="A421" s="139" t="s">
        <v>2854</v>
      </c>
      <c r="B421" s="140" t="s">
        <v>2855</v>
      </c>
      <c r="C421" s="72" t="s">
        <v>2856</v>
      </c>
      <c r="D421" s="74" t="s">
        <v>2857</v>
      </c>
      <c r="E421" s="69" t="s">
        <v>2858</v>
      </c>
      <c r="F421" s="71" t="s">
        <v>2859</v>
      </c>
      <c r="G421" s="73">
        <v>1969.0</v>
      </c>
      <c r="H421" s="75" t="s">
        <v>78</v>
      </c>
      <c r="I421" s="73">
        <v>2004.0</v>
      </c>
      <c r="J421" s="87">
        <f t="shared" si="52"/>
        <v>0.393169744</v>
      </c>
      <c r="K421" s="89">
        <f t="shared" si="53"/>
        <v>0.606830256</v>
      </c>
      <c r="L421" s="42" t="str">
        <f t="shared" si="31"/>
        <v>R+</v>
      </c>
      <c r="M421" s="91">
        <f t="shared" si="32"/>
        <v>6.615237894</v>
      </c>
      <c r="N421" s="87">
        <f t="shared" si="6"/>
        <v>0.449582629</v>
      </c>
      <c r="O421" s="89">
        <f t="shared" si="7"/>
        <v>0.550417371</v>
      </c>
      <c r="P421" s="44" t="str">
        <f t="shared" si="33"/>
        <v>R+</v>
      </c>
      <c r="Q421" s="91">
        <f t="shared" si="34"/>
        <v>7.006256416</v>
      </c>
      <c r="R421" s="87">
        <f t="shared" si="8"/>
        <v>0.4746412492</v>
      </c>
      <c r="S421" s="89">
        <f t="shared" si="9"/>
        <v>0.5253587508</v>
      </c>
      <c r="T421" s="44" t="str">
        <f t="shared" si="35"/>
        <v>R+</v>
      </c>
      <c r="U421" s="91">
        <f t="shared" si="36"/>
        <v>6.224219372</v>
      </c>
      <c r="V421" s="87">
        <f t="shared" si="54"/>
        <v>0.393169744</v>
      </c>
      <c r="W421" s="124">
        <f t="shared" si="55"/>
        <v>0.606830256</v>
      </c>
      <c r="X421" s="87">
        <f t="shared" si="12"/>
        <v>0.3808178159</v>
      </c>
      <c r="Y421" s="124">
        <f t="shared" si="13"/>
        <v>0.6191821841</v>
      </c>
      <c r="Z421" s="87">
        <f t="shared" si="14"/>
        <v>0.8785304772</v>
      </c>
      <c r="AA421" s="89">
        <f t="shared" si="15"/>
        <v>0.01408353416</v>
      </c>
      <c r="AB421" s="89">
        <f t="shared" si="16"/>
        <v>0.04407340323</v>
      </c>
      <c r="AC421" s="89">
        <f t="shared" si="17"/>
        <v>0.02542135478</v>
      </c>
      <c r="AD421" s="89">
        <f t="shared" si="18"/>
        <v>0.015890985</v>
      </c>
      <c r="AE421" s="89">
        <f t="shared" si="19"/>
        <v>0.0220002456</v>
      </c>
      <c r="AF421" s="87"/>
      <c r="AG421" s="124"/>
      <c r="AH421" s="21">
        <v>418.0</v>
      </c>
      <c r="AI421" s="128">
        <f t="shared" si="20"/>
        <v>223242</v>
      </c>
      <c r="AJ421" s="182">
        <v>87772.0</v>
      </c>
      <c r="AK421" s="182">
        <v>135470.0</v>
      </c>
      <c r="AL421" s="197">
        <v>0.0</v>
      </c>
      <c r="AM421" s="42">
        <v>117512.0</v>
      </c>
      <c r="AN421" s="71">
        <v>191066.0</v>
      </c>
      <c r="AO421" s="42"/>
      <c r="AP421" s="71"/>
      <c r="AQ421" s="109">
        <f t="shared" si="21"/>
        <v>-6.615237894</v>
      </c>
      <c r="AR421" s="198">
        <v>315425.0</v>
      </c>
      <c r="AS421" s="182">
        <v>137771.0</v>
      </c>
      <c r="AT421" s="182">
        <v>168671.0</v>
      </c>
      <c r="AU421" s="132">
        <f t="shared" si="37"/>
        <v>-7.006256416</v>
      </c>
      <c r="AV421" s="128">
        <v>144112.0</v>
      </c>
      <c r="AW421" s="130">
        <v>159511.0</v>
      </c>
      <c r="AX421" s="132">
        <f t="shared" si="38"/>
        <v>-6.224219372</v>
      </c>
      <c r="AY421" s="42">
        <v>672569.0</v>
      </c>
      <c r="AZ421" s="44">
        <v>576435.0</v>
      </c>
      <c r="BA421" s="44">
        <v>9749.0</v>
      </c>
      <c r="BB421" s="44">
        <v>37109.0</v>
      </c>
      <c r="BC421" s="44">
        <v>16753.0</v>
      </c>
      <c r="BD421" s="44">
        <v>11606.0</v>
      </c>
      <c r="BE421" s="71">
        <v>20917.0</v>
      </c>
      <c r="BF421" s="42">
        <v>521176.0</v>
      </c>
      <c r="BG421" s="44">
        <v>457869.0</v>
      </c>
      <c r="BH421" s="44">
        <v>7340.0</v>
      </c>
      <c r="BI421" s="44">
        <v>22970.0</v>
      </c>
      <c r="BJ421" s="44">
        <v>13249.0</v>
      </c>
      <c r="BK421" s="44">
        <v>8282.0</v>
      </c>
      <c r="BL421" s="71">
        <v>11466.0</v>
      </c>
      <c r="BM421" s="186"/>
      <c r="BN421" s="186"/>
      <c r="BO421" s="44"/>
      <c r="BP421" s="58"/>
      <c r="BQ421" s="58"/>
      <c r="BR421" s="58"/>
      <c r="BS421" s="58"/>
      <c r="BT421" s="58"/>
      <c r="BU421" s="58"/>
      <c r="BV421" s="58"/>
      <c r="BW421" s="58"/>
      <c r="BX421" s="58"/>
      <c r="BY421" s="58"/>
      <c r="BZ421" s="58"/>
      <c r="CA421" s="58"/>
      <c r="CB421" s="58"/>
      <c r="CC421" s="58"/>
      <c r="CD421" s="56"/>
      <c r="CE421" s="56"/>
      <c r="CF421" s="58"/>
      <c r="CG421" s="56"/>
      <c r="CH421" s="58"/>
      <c r="CI421" s="58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</row>
    <row r="422" ht="15.0" customHeight="1">
      <c r="A422" s="176" t="s">
        <v>2860</v>
      </c>
      <c r="B422" s="178" t="s">
        <v>2861</v>
      </c>
      <c r="C422" s="65" t="s">
        <v>2862</v>
      </c>
      <c r="D422" s="67" t="s">
        <v>2863</v>
      </c>
      <c r="E422" s="69" t="s">
        <v>2864</v>
      </c>
      <c r="F422" s="71" t="s">
        <v>2865</v>
      </c>
      <c r="G422" s="73">
        <v>1974.0</v>
      </c>
      <c r="H422" s="75" t="s">
        <v>81</v>
      </c>
      <c r="I422" s="73">
        <v>2012.0</v>
      </c>
      <c r="J422" s="87">
        <f t="shared" si="52"/>
        <v>0.629831914</v>
      </c>
      <c r="K422" s="89">
        <f t="shared" si="53"/>
        <v>0.370168086</v>
      </c>
      <c r="L422" s="42" t="str">
        <f t="shared" si="31"/>
        <v>D+</v>
      </c>
      <c r="M422" s="180">
        <f t="shared" si="32"/>
        <v>5.12899632</v>
      </c>
      <c r="N422" s="87">
        <f t="shared" si="6"/>
        <v>0.5768540511</v>
      </c>
      <c r="O422" s="89">
        <f t="shared" si="7"/>
        <v>0.4231459489</v>
      </c>
      <c r="P422" s="44" t="str">
        <f t="shared" si="33"/>
        <v>D+</v>
      </c>
      <c r="Q422" s="180">
        <f t="shared" si="34"/>
        <v>5.720885795</v>
      </c>
      <c r="R422" s="87">
        <f t="shared" si="8"/>
        <v>0.5822545114</v>
      </c>
      <c r="S422" s="89">
        <f t="shared" si="9"/>
        <v>0.4177454886</v>
      </c>
      <c r="T422" s="44" t="str">
        <f t="shared" si="35"/>
        <v>D+</v>
      </c>
      <c r="U422" s="180">
        <f t="shared" si="36"/>
        <v>4.537106846</v>
      </c>
      <c r="V422" s="87">
        <f t="shared" si="54"/>
        <v>0.629831914</v>
      </c>
      <c r="W422" s="124">
        <f t="shared" si="55"/>
        <v>0.370168086</v>
      </c>
      <c r="X422" s="87">
        <f t="shared" si="12"/>
        <v>0.5899786969</v>
      </c>
      <c r="Y422" s="124">
        <f t="shared" si="13"/>
        <v>0.4100213031</v>
      </c>
      <c r="Z422" s="87">
        <f t="shared" si="14"/>
        <v>0.8190433417</v>
      </c>
      <c r="AA422" s="89">
        <f t="shared" si="15"/>
        <v>0.03490285473</v>
      </c>
      <c r="AB422" s="89">
        <f t="shared" si="16"/>
        <v>0.0512333751</v>
      </c>
      <c r="AC422" s="89">
        <f t="shared" si="17"/>
        <v>0.04345495992</v>
      </c>
      <c r="AD422" s="89">
        <f t="shared" si="18"/>
        <v>0.01964417808</v>
      </c>
      <c r="AE422" s="89">
        <f t="shared" si="19"/>
        <v>0.03172129044</v>
      </c>
      <c r="AF422" s="87"/>
      <c r="AG422" s="124"/>
      <c r="AH422" s="21">
        <v>419.0</v>
      </c>
      <c r="AI422" s="128">
        <f t="shared" si="20"/>
        <v>224290</v>
      </c>
      <c r="AJ422" s="182">
        <v>141265.0</v>
      </c>
      <c r="AK422" s="182">
        <v>83025.0</v>
      </c>
      <c r="AL422" s="197">
        <v>0.0</v>
      </c>
      <c r="AM422" s="42">
        <v>186661.0</v>
      </c>
      <c r="AN422" s="71">
        <v>129725.0</v>
      </c>
      <c r="AO422" s="42"/>
      <c r="AP422" s="71"/>
      <c r="AQ422" s="109">
        <f t="shared" si="21"/>
        <v>5.12899632</v>
      </c>
      <c r="AR422" s="198">
        <v>329190.0</v>
      </c>
      <c r="AS422" s="182">
        <v>184820.0</v>
      </c>
      <c r="AT422" s="182">
        <v>135573.0</v>
      </c>
      <c r="AU422" s="132">
        <f t="shared" si="37"/>
        <v>5.720885795</v>
      </c>
      <c r="AV422" s="128">
        <v>186336.0</v>
      </c>
      <c r="AW422" s="130">
        <v>133689.0</v>
      </c>
      <c r="AX422" s="132">
        <f t="shared" si="38"/>
        <v>4.537106846</v>
      </c>
      <c r="AY422" s="42">
        <v>671684.0</v>
      </c>
      <c r="AZ422" s="44">
        <v>529097.0</v>
      </c>
      <c r="BA422" s="44">
        <v>24025.0</v>
      </c>
      <c r="BB422" s="44">
        <v>44157.0</v>
      </c>
      <c r="BC422" s="44">
        <v>28866.0</v>
      </c>
      <c r="BD422" s="44">
        <v>14196.0</v>
      </c>
      <c r="BE422" s="71">
        <v>31343.0</v>
      </c>
      <c r="BF422" s="42">
        <v>529928.0</v>
      </c>
      <c r="BG422" s="44">
        <v>434034.0</v>
      </c>
      <c r="BH422" s="44">
        <v>18496.0</v>
      </c>
      <c r="BI422" s="44">
        <v>27150.0</v>
      </c>
      <c r="BJ422" s="44">
        <v>23028.0</v>
      </c>
      <c r="BK422" s="44">
        <v>10410.0</v>
      </c>
      <c r="BL422" s="71">
        <v>16810.0</v>
      </c>
      <c r="BM422" s="186"/>
      <c r="BN422" s="186"/>
      <c r="BO422" s="44"/>
      <c r="BP422" s="58"/>
      <c r="BQ422" s="58"/>
      <c r="BR422" s="58"/>
      <c r="BS422" s="58"/>
      <c r="BT422" s="58"/>
      <c r="BU422" s="58"/>
      <c r="BV422" s="58"/>
      <c r="BW422" s="58"/>
      <c r="BX422" s="58"/>
      <c r="BY422" s="58"/>
      <c r="BZ422" s="58"/>
      <c r="CA422" s="58"/>
      <c r="CB422" s="58"/>
      <c r="CC422" s="58"/>
      <c r="CD422" s="56"/>
      <c r="CE422" s="56"/>
      <c r="CF422" s="58"/>
      <c r="CG422" s="56"/>
      <c r="CH422" s="58"/>
      <c r="CI422" s="58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</row>
    <row r="423" ht="15.0" customHeight="1">
      <c r="A423" s="139" t="s">
        <v>2866</v>
      </c>
      <c r="B423" s="140" t="s">
        <v>2867</v>
      </c>
      <c r="C423" s="65" t="s">
        <v>303</v>
      </c>
      <c r="D423" s="67" t="s">
        <v>2868</v>
      </c>
      <c r="E423" s="69" t="s">
        <v>2869</v>
      </c>
      <c r="F423" s="71" t="s">
        <v>2870</v>
      </c>
      <c r="G423" s="73">
        <v>1936.0</v>
      </c>
      <c r="H423" s="75" t="s">
        <v>181</v>
      </c>
      <c r="I423" s="73">
        <v>1988.0</v>
      </c>
      <c r="J423" s="87">
        <f t="shared" si="52"/>
        <v>0.809742928</v>
      </c>
      <c r="K423" s="89">
        <f t="shared" si="53"/>
        <v>0.190257072</v>
      </c>
      <c r="L423" s="42" t="str">
        <f t="shared" si="31"/>
        <v>D+</v>
      </c>
      <c r="M423" s="180">
        <f t="shared" si="32"/>
        <v>28.71338505</v>
      </c>
      <c r="N423" s="87">
        <f t="shared" si="6"/>
        <v>0.8141099683</v>
      </c>
      <c r="O423" s="89">
        <f t="shared" si="7"/>
        <v>0.1858900317</v>
      </c>
      <c r="P423" s="44" t="str">
        <f t="shared" si="33"/>
        <v>D+</v>
      </c>
      <c r="Q423" s="180">
        <f t="shared" si="34"/>
        <v>29.44647751</v>
      </c>
      <c r="R423" s="87">
        <f t="shared" si="8"/>
        <v>0.8166863688</v>
      </c>
      <c r="S423" s="89">
        <f t="shared" si="9"/>
        <v>0.1833136312</v>
      </c>
      <c r="T423" s="44" t="str">
        <f t="shared" si="35"/>
        <v>D+</v>
      </c>
      <c r="U423" s="180">
        <f t="shared" si="36"/>
        <v>27.98029259</v>
      </c>
      <c r="V423" s="87">
        <f t="shared" si="54"/>
        <v>0.809742928</v>
      </c>
      <c r="W423" s="124">
        <f t="shared" si="55"/>
        <v>0.190257072</v>
      </c>
      <c r="X423" s="87">
        <f t="shared" si="12"/>
        <v>0.7965401249</v>
      </c>
      <c r="Y423" s="124">
        <f t="shared" si="13"/>
        <v>0.2034598751</v>
      </c>
      <c r="Z423" s="87">
        <f t="shared" si="14"/>
        <v>0.7494775478</v>
      </c>
      <c r="AA423" s="89">
        <f t="shared" si="15"/>
        <v>0.03995388984</v>
      </c>
      <c r="AB423" s="89">
        <f t="shared" si="16"/>
        <v>0.06276851921</v>
      </c>
      <c r="AC423" s="89">
        <f t="shared" si="17"/>
        <v>0.1085798848</v>
      </c>
      <c r="AD423" s="89">
        <f t="shared" si="18"/>
        <v>0.006882931814</v>
      </c>
      <c r="AE423" s="89">
        <f t="shared" si="19"/>
        <v>0.03233722653</v>
      </c>
      <c r="AF423" s="87"/>
      <c r="AG423" s="124"/>
      <c r="AH423" s="21">
        <v>420.0</v>
      </c>
      <c r="AI423" s="128">
        <f t="shared" si="20"/>
        <v>251875</v>
      </c>
      <c r="AJ423" s="182">
        <v>203954.0</v>
      </c>
      <c r="AK423" s="182">
        <v>47921.0</v>
      </c>
      <c r="AL423" s="197">
        <v>0.0</v>
      </c>
      <c r="AM423" s="42">
        <v>298368.0</v>
      </c>
      <c r="AN423" s="71">
        <v>76212.0</v>
      </c>
      <c r="AO423" s="42"/>
      <c r="AP423" s="71"/>
      <c r="AQ423" s="109">
        <f t="shared" si="21"/>
        <v>28.71338505</v>
      </c>
      <c r="AR423" s="198">
        <v>392419.0</v>
      </c>
      <c r="AS423" s="182">
        <v>310828.0</v>
      </c>
      <c r="AT423" s="182">
        <v>70973.0</v>
      </c>
      <c r="AU423" s="132">
        <f t="shared" si="37"/>
        <v>29.44647751</v>
      </c>
      <c r="AV423" s="128">
        <v>302597.0</v>
      </c>
      <c r="AW423" s="130">
        <v>67921.0</v>
      </c>
      <c r="AX423" s="132">
        <f t="shared" si="38"/>
        <v>27.98029259</v>
      </c>
      <c r="AY423" s="42">
        <v>673562.0</v>
      </c>
      <c r="AZ423" s="44">
        <v>488552.0</v>
      </c>
      <c r="BA423" s="44">
        <v>29478.0</v>
      </c>
      <c r="BB423" s="44">
        <v>49261.0</v>
      </c>
      <c r="BC423" s="44">
        <v>72209.0</v>
      </c>
      <c r="BD423" s="44">
        <v>4548.0</v>
      </c>
      <c r="BE423" s="71">
        <v>29514.0</v>
      </c>
      <c r="BF423" s="42">
        <v>565602.0</v>
      </c>
      <c r="BG423" s="44">
        <v>423906.0</v>
      </c>
      <c r="BH423" s="44">
        <v>22598.0</v>
      </c>
      <c r="BI423" s="44">
        <v>35502.0</v>
      </c>
      <c r="BJ423" s="44">
        <v>61413.0</v>
      </c>
      <c r="BK423" s="44">
        <v>3893.0</v>
      </c>
      <c r="BL423" s="71">
        <v>18290.0</v>
      </c>
      <c r="BM423" s="186"/>
      <c r="BN423" s="186"/>
      <c r="BO423" s="44"/>
      <c r="BP423" s="58"/>
      <c r="BQ423" s="58"/>
      <c r="BR423" s="58"/>
      <c r="BS423" s="58"/>
      <c r="BT423" s="58"/>
      <c r="BU423" s="58"/>
      <c r="BV423" s="58"/>
      <c r="BW423" s="58"/>
      <c r="BX423" s="58"/>
      <c r="BY423" s="58"/>
      <c r="BZ423" s="58"/>
      <c r="CA423" s="58"/>
      <c r="CB423" s="58"/>
      <c r="CC423" s="58"/>
      <c r="CD423" s="56"/>
      <c r="CE423" s="56"/>
      <c r="CF423" s="58"/>
      <c r="CG423" s="56"/>
      <c r="CH423" s="58"/>
      <c r="CI423" s="58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</row>
    <row r="424" ht="15.0" customHeight="1">
      <c r="A424" s="176" t="s">
        <v>2871</v>
      </c>
      <c r="B424" s="178" t="s">
        <v>2872</v>
      </c>
      <c r="C424" s="72" t="s">
        <v>1497</v>
      </c>
      <c r="D424" s="74" t="s">
        <v>2873</v>
      </c>
      <c r="E424" s="69" t="s">
        <v>2874</v>
      </c>
      <c r="F424" s="71" t="s">
        <v>2875</v>
      </c>
      <c r="G424" s="73">
        <v>1950.0</v>
      </c>
      <c r="H424" s="75" t="s">
        <v>192</v>
      </c>
      <c r="I424" s="73">
        <v>2004.0</v>
      </c>
      <c r="J424" s="87">
        <f t="shared" si="52"/>
        <v>0.3673217808</v>
      </c>
      <c r="K424" s="89">
        <f t="shared" si="53"/>
        <v>0.6326782192</v>
      </c>
      <c r="L424" s="42" t="str">
        <f t="shared" si="31"/>
        <v>R+</v>
      </c>
      <c r="M424" s="91">
        <f t="shared" si="32"/>
        <v>1.22944887</v>
      </c>
      <c r="N424" s="87">
        <f t="shared" si="6"/>
        <v>0.5080002996</v>
      </c>
      <c r="O424" s="89">
        <f t="shared" si="7"/>
        <v>0.4919997004</v>
      </c>
      <c r="P424" s="44" t="str">
        <f t="shared" si="33"/>
        <v>R+</v>
      </c>
      <c r="Q424" s="91">
        <f t="shared" si="34"/>
        <v>1.164489355</v>
      </c>
      <c r="R424" s="87">
        <f t="shared" si="8"/>
        <v>0.523939359</v>
      </c>
      <c r="S424" s="89">
        <f t="shared" si="9"/>
        <v>0.476060641</v>
      </c>
      <c r="T424" s="44" t="str">
        <f t="shared" si="35"/>
        <v>R+</v>
      </c>
      <c r="U424" s="91">
        <f t="shared" si="36"/>
        <v>1.294408386</v>
      </c>
      <c r="V424" s="87">
        <f t="shared" si="54"/>
        <v>0.3673217808</v>
      </c>
      <c r="W424" s="124">
        <f t="shared" si="55"/>
        <v>0.6326782192</v>
      </c>
      <c r="X424" s="87">
        <f t="shared" si="12"/>
        <v>0.4034757854</v>
      </c>
      <c r="Y424" s="124">
        <f t="shared" si="13"/>
        <v>0.5965242146</v>
      </c>
      <c r="Z424" s="87">
        <f t="shared" si="14"/>
        <v>0.7945773109</v>
      </c>
      <c r="AA424" s="89">
        <f t="shared" si="15"/>
        <v>0.0218170519</v>
      </c>
      <c r="AB424" s="89">
        <f t="shared" si="16"/>
        <v>0.07733095443</v>
      </c>
      <c r="AC424" s="89">
        <f t="shared" si="17"/>
        <v>0.07294869996</v>
      </c>
      <c r="AD424" s="89">
        <f t="shared" si="18"/>
        <v>0.009454122647</v>
      </c>
      <c r="AE424" s="89">
        <f t="shared" si="19"/>
        <v>0.02387186015</v>
      </c>
      <c r="AF424" s="87"/>
      <c r="AG424" s="124"/>
      <c r="AH424" s="21">
        <v>421.0</v>
      </c>
      <c r="AI424" s="128">
        <f t="shared" si="20"/>
        <v>198744</v>
      </c>
      <c r="AJ424" s="182">
        <v>73003.0</v>
      </c>
      <c r="AK424" s="182">
        <v>125741.0</v>
      </c>
      <c r="AL424" s="197">
        <v>0.0</v>
      </c>
      <c r="AM424" s="42">
        <v>121886.0</v>
      </c>
      <c r="AN424" s="71">
        <v>180204.0</v>
      </c>
      <c r="AO424" s="42"/>
      <c r="AP424" s="71"/>
      <c r="AQ424" s="109">
        <f t="shared" si="21"/>
        <v>-1.22944887</v>
      </c>
      <c r="AR424" s="198">
        <v>313967.0</v>
      </c>
      <c r="AS424" s="182">
        <v>155982.0</v>
      </c>
      <c r="AT424" s="182">
        <v>151069.0</v>
      </c>
      <c r="AU424" s="132">
        <f t="shared" si="37"/>
        <v>-1.164489355</v>
      </c>
      <c r="AV424" s="128">
        <v>154691.0</v>
      </c>
      <c r="AW424" s="130">
        <v>140555.0</v>
      </c>
      <c r="AX424" s="132">
        <f t="shared" si="38"/>
        <v>-1.294408386</v>
      </c>
      <c r="AY424" s="42">
        <v>674421.0</v>
      </c>
      <c r="AZ424" s="44">
        <v>511676.0</v>
      </c>
      <c r="BA424" s="44">
        <v>15920.0</v>
      </c>
      <c r="BB424" s="44">
        <v>65188.0</v>
      </c>
      <c r="BC424" s="44">
        <v>50319.0</v>
      </c>
      <c r="BD424" s="44">
        <v>6628.0</v>
      </c>
      <c r="BE424" s="71">
        <v>24690.0</v>
      </c>
      <c r="BF424" s="42">
        <v>498830.0</v>
      </c>
      <c r="BG424" s="44">
        <v>396359.0</v>
      </c>
      <c r="BH424" s="44">
        <v>10883.0</v>
      </c>
      <c r="BI424" s="44">
        <v>38575.0</v>
      </c>
      <c r="BJ424" s="44">
        <v>36389.0</v>
      </c>
      <c r="BK424" s="44">
        <v>4716.0</v>
      </c>
      <c r="BL424" s="71">
        <v>11908.0</v>
      </c>
      <c r="BM424" s="186"/>
      <c r="BN424" s="186"/>
      <c r="BO424" s="44"/>
      <c r="BP424" s="58"/>
      <c r="BQ424" s="58"/>
      <c r="BR424" s="58"/>
      <c r="BS424" s="58"/>
      <c r="BT424" s="58"/>
      <c r="BU424" s="58"/>
      <c r="BV424" s="58"/>
      <c r="BW424" s="58"/>
      <c r="BX424" s="58"/>
      <c r="BY424" s="58"/>
      <c r="BZ424" s="58"/>
      <c r="CA424" s="58"/>
      <c r="CB424" s="58"/>
      <c r="CC424" s="58"/>
      <c r="CD424" s="56"/>
      <c r="CE424" s="56"/>
      <c r="CF424" s="58"/>
      <c r="CG424" s="56"/>
      <c r="CH424" s="58"/>
      <c r="CI424" s="58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</row>
    <row r="425" ht="15.0" customHeight="1">
      <c r="A425" s="139" t="s">
        <v>2876</v>
      </c>
      <c r="B425" s="140" t="s">
        <v>2877</v>
      </c>
      <c r="C425" s="65" t="s">
        <v>880</v>
      </c>
      <c r="D425" s="67" t="s">
        <v>1877</v>
      </c>
      <c r="E425" s="69" t="s">
        <v>2878</v>
      </c>
      <c r="F425" s="71" t="s">
        <v>2879</v>
      </c>
      <c r="G425" s="73">
        <v>1965.0</v>
      </c>
      <c r="H425" s="75" t="s">
        <v>78</v>
      </c>
      <c r="I425" s="73">
        <v>1996.0</v>
      </c>
      <c r="J425" s="87">
        <f t="shared" si="52"/>
        <v>0.7082508963</v>
      </c>
      <c r="K425" s="89">
        <f t="shared" si="53"/>
        <v>0.2917491037</v>
      </c>
      <c r="L425" s="42" t="str">
        <f t="shared" si="31"/>
        <v>D+</v>
      </c>
      <c r="M425" s="180">
        <f t="shared" si="32"/>
        <v>16.86946934</v>
      </c>
      <c r="N425" s="87">
        <f t="shared" si="6"/>
        <v>0.6977886715</v>
      </c>
      <c r="O425" s="89">
        <f t="shared" si="7"/>
        <v>0.3022113285</v>
      </c>
      <c r="P425" s="44" t="str">
        <f t="shared" si="33"/>
        <v>D+</v>
      </c>
      <c r="Q425" s="180">
        <f t="shared" si="34"/>
        <v>17.81434784</v>
      </c>
      <c r="R425" s="87">
        <f t="shared" si="8"/>
        <v>0.6961293513</v>
      </c>
      <c r="S425" s="89">
        <f t="shared" si="9"/>
        <v>0.3038706487</v>
      </c>
      <c r="T425" s="44" t="str">
        <f t="shared" si="35"/>
        <v>D+</v>
      </c>
      <c r="U425" s="180">
        <f t="shared" si="36"/>
        <v>15.92459084</v>
      </c>
      <c r="V425" s="87">
        <f t="shared" si="54"/>
        <v>0.7082508963</v>
      </c>
      <c r="W425" s="124">
        <f t="shared" si="55"/>
        <v>0.2917491037</v>
      </c>
      <c r="X425" s="87">
        <f t="shared" si="12"/>
        <v>0.716173328</v>
      </c>
      <c r="Y425" s="124">
        <f t="shared" si="13"/>
        <v>0.283826672</v>
      </c>
      <c r="Z425" s="87">
        <f t="shared" si="14"/>
        <v>0.5370550484</v>
      </c>
      <c r="AA425" s="89">
        <f t="shared" si="15"/>
        <v>0.1018595685</v>
      </c>
      <c r="AB425" s="89">
        <f t="shared" si="16"/>
        <v>0.09821855005</v>
      </c>
      <c r="AC425" s="89">
        <f t="shared" si="17"/>
        <v>0.2245307572</v>
      </c>
      <c r="AD425" s="89">
        <f t="shared" si="18"/>
        <v>0.006172135284</v>
      </c>
      <c r="AE425" s="89">
        <f t="shared" si="19"/>
        <v>0.03216394058</v>
      </c>
      <c r="AF425" s="87"/>
      <c r="AG425" s="124"/>
      <c r="AH425" s="21">
        <v>422.0</v>
      </c>
      <c r="AI425" s="128">
        <f t="shared" si="20"/>
        <v>166794</v>
      </c>
      <c r="AJ425" s="182">
        <v>118132.0</v>
      </c>
      <c r="AK425" s="182">
        <v>48662.0</v>
      </c>
      <c r="AL425" s="197">
        <v>0.0</v>
      </c>
      <c r="AM425" s="42">
        <v>192034.0</v>
      </c>
      <c r="AN425" s="71">
        <v>76105.0</v>
      </c>
      <c r="AO425" s="42"/>
      <c r="AP425" s="71"/>
      <c r="AQ425" s="109">
        <f t="shared" si="21"/>
        <v>16.86946934</v>
      </c>
      <c r="AR425" s="198">
        <v>286875.0</v>
      </c>
      <c r="AS425" s="182">
        <v>195863.0</v>
      </c>
      <c r="AT425" s="182">
        <v>84828.0</v>
      </c>
      <c r="AU425" s="132">
        <f t="shared" si="37"/>
        <v>17.81434784</v>
      </c>
      <c r="AV425" s="128">
        <v>187240.0</v>
      </c>
      <c r="AW425" s="130">
        <v>81733.0</v>
      </c>
      <c r="AX425" s="132">
        <f t="shared" si="38"/>
        <v>15.92459084</v>
      </c>
      <c r="AY425" s="42">
        <v>670469.0</v>
      </c>
      <c r="AZ425" s="44">
        <v>333051.0</v>
      </c>
      <c r="BA425" s="44">
        <v>72988.0</v>
      </c>
      <c r="BB425" s="44">
        <v>78997.0</v>
      </c>
      <c r="BC425" s="44">
        <v>149634.0</v>
      </c>
      <c r="BD425" s="44">
        <v>4040.0</v>
      </c>
      <c r="BE425" s="71">
        <v>31759.0</v>
      </c>
      <c r="BF425" s="42">
        <v>517163.0</v>
      </c>
      <c r="BG425" s="44">
        <v>277745.0</v>
      </c>
      <c r="BH425" s="44">
        <v>52678.0</v>
      </c>
      <c r="BI425" s="44">
        <v>50795.0</v>
      </c>
      <c r="BJ425" s="44">
        <v>116119.0</v>
      </c>
      <c r="BK425" s="44">
        <v>3192.0</v>
      </c>
      <c r="BL425" s="71">
        <v>16634.0</v>
      </c>
      <c r="BM425" s="186"/>
      <c r="BN425" s="186"/>
      <c r="BO425" s="44"/>
      <c r="BP425" s="58"/>
      <c r="BQ425" s="58"/>
      <c r="BR425" s="58"/>
      <c r="BS425" s="58"/>
      <c r="BT425" s="58"/>
      <c r="BU425" s="58"/>
      <c r="BV425" s="58"/>
      <c r="BW425" s="58"/>
      <c r="BX425" s="58"/>
      <c r="BY425" s="58"/>
      <c r="BZ425" s="58"/>
      <c r="CA425" s="58"/>
      <c r="CB425" s="58"/>
      <c r="CC425" s="58"/>
      <c r="CD425" s="56"/>
      <c r="CE425" s="56"/>
      <c r="CF425" s="58"/>
      <c r="CG425" s="56"/>
      <c r="CH425" s="58"/>
      <c r="CI425" s="58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</row>
    <row r="426" ht="15.0" customHeight="1">
      <c r="A426" s="176" t="s">
        <v>2880</v>
      </c>
      <c r="B426" s="178" t="s">
        <v>2881</v>
      </c>
      <c r="C426" s="65" t="s">
        <v>2882</v>
      </c>
      <c r="D426" s="67" t="s">
        <v>1915</v>
      </c>
      <c r="E426" s="69" t="s">
        <v>2883</v>
      </c>
      <c r="F426" s="71" t="s">
        <v>2884</v>
      </c>
      <c r="G426" s="73">
        <v>1952.0</v>
      </c>
      <c r="H426" s="75" t="s">
        <v>192</v>
      </c>
      <c r="I426" s="73">
        <v>2012.0</v>
      </c>
      <c r="J426" s="87">
        <f t="shared" si="52"/>
        <v>0.5470158464</v>
      </c>
      <c r="K426" s="89">
        <f t="shared" si="53"/>
        <v>0.4529841536</v>
      </c>
      <c r="L426" s="42" t="str">
        <f t="shared" si="31"/>
        <v>D+</v>
      </c>
      <c r="M426" s="180">
        <f t="shared" si="32"/>
        <v>5.196885987</v>
      </c>
      <c r="N426" s="87">
        <f t="shared" si="6"/>
        <v>0.5780806899</v>
      </c>
      <c r="O426" s="89">
        <f t="shared" si="7"/>
        <v>0.4219193101</v>
      </c>
      <c r="P426" s="44" t="str">
        <f t="shared" si="33"/>
        <v>D+</v>
      </c>
      <c r="Q426" s="180">
        <f t="shared" si="34"/>
        <v>5.843549671</v>
      </c>
      <c r="R426" s="87">
        <f t="shared" si="8"/>
        <v>0.5823856659</v>
      </c>
      <c r="S426" s="89">
        <f t="shared" si="9"/>
        <v>0.4176143341</v>
      </c>
      <c r="T426" s="44" t="str">
        <f t="shared" si="35"/>
        <v>D+</v>
      </c>
      <c r="U426" s="180">
        <f t="shared" si="36"/>
        <v>4.550222303</v>
      </c>
      <c r="V426" s="87">
        <f t="shared" si="54"/>
        <v>0.5470158464</v>
      </c>
      <c r="W426" s="124">
        <f t="shared" si="55"/>
        <v>0.4529841536</v>
      </c>
      <c r="X426" s="87">
        <f t="shared" si="12"/>
        <v>0.5855820586</v>
      </c>
      <c r="Y426" s="124">
        <f t="shared" si="13"/>
        <v>0.4144179414</v>
      </c>
      <c r="Z426" s="87">
        <f t="shared" si="14"/>
        <v>0.7380626149</v>
      </c>
      <c r="AA426" s="89">
        <f t="shared" si="15"/>
        <v>0.0553966949</v>
      </c>
      <c r="AB426" s="89">
        <f t="shared" si="16"/>
        <v>0.07684089709</v>
      </c>
      <c r="AC426" s="89">
        <f t="shared" si="17"/>
        <v>0.08058603694</v>
      </c>
      <c r="AD426" s="89">
        <f t="shared" si="18"/>
        <v>0.01196220705</v>
      </c>
      <c r="AE426" s="89">
        <f t="shared" si="19"/>
        <v>0.03715154909</v>
      </c>
      <c r="AF426" s="87"/>
      <c r="AG426" s="124"/>
      <c r="AH426" s="21">
        <v>423.0</v>
      </c>
      <c r="AI426" s="128">
        <f t="shared" si="20"/>
        <v>181492</v>
      </c>
      <c r="AJ426" s="182">
        <v>99279.0</v>
      </c>
      <c r="AK426" s="182">
        <v>82213.0</v>
      </c>
      <c r="AL426" s="197">
        <v>0.0</v>
      </c>
      <c r="AM426" s="42">
        <v>163036.0</v>
      </c>
      <c r="AN426" s="71">
        <v>115381.0</v>
      </c>
      <c r="AO426" s="42"/>
      <c r="AP426" s="71"/>
      <c r="AQ426" s="109">
        <f t="shared" si="21"/>
        <v>5.196885987</v>
      </c>
      <c r="AR426" s="198">
        <v>292060.0</v>
      </c>
      <c r="AS426" s="182">
        <v>164505.0</v>
      </c>
      <c r="AT426" s="182">
        <v>120066.0</v>
      </c>
      <c r="AU426" s="132">
        <f t="shared" si="37"/>
        <v>5.843549671</v>
      </c>
      <c r="AV426" s="128">
        <v>163623.0</v>
      </c>
      <c r="AW426" s="130">
        <v>117330.0</v>
      </c>
      <c r="AX426" s="132">
        <f t="shared" si="38"/>
        <v>4.550222303</v>
      </c>
      <c r="AY426" s="42">
        <v>670187.0</v>
      </c>
      <c r="AZ426" s="44">
        <v>467018.0</v>
      </c>
      <c r="BA426" s="44">
        <v>38279.0</v>
      </c>
      <c r="BB426" s="44">
        <v>65775.0</v>
      </c>
      <c r="BC426" s="44">
        <v>52709.0</v>
      </c>
      <c r="BD426" s="44">
        <v>8249.0</v>
      </c>
      <c r="BE426" s="71">
        <v>38157.0</v>
      </c>
      <c r="BF426" s="42">
        <v>503586.0</v>
      </c>
      <c r="BG426" s="44">
        <v>371678.0</v>
      </c>
      <c r="BH426" s="44">
        <v>27897.0</v>
      </c>
      <c r="BI426" s="44">
        <v>38696.0</v>
      </c>
      <c r="BJ426" s="44">
        <v>40582.0</v>
      </c>
      <c r="BK426" s="44">
        <v>6024.0</v>
      </c>
      <c r="BL426" s="71">
        <v>18709.0</v>
      </c>
      <c r="BM426" s="186"/>
      <c r="BN426" s="186"/>
      <c r="BO426" s="44"/>
      <c r="BP426" s="58"/>
      <c r="BQ426" s="58"/>
      <c r="BR426" s="58"/>
      <c r="BS426" s="58"/>
      <c r="BT426" s="58"/>
      <c r="BU426" s="58"/>
      <c r="BV426" s="58"/>
      <c r="BW426" s="58"/>
      <c r="BX426" s="58"/>
      <c r="BY426" s="58"/>
      <c r="BZ426" s="58"/>
      <c r="CA426" s="58"/>
      <c r="CB426" s="58"/>
      <c r="CC426" s="58"/>
      <c r="CD426" s="56"/>
      <c r="CE426" s="56"/>
      <c r="CF426" s="58"/>
      <c r="CG426" s="56"/>
      <c r="CH426" s="58"/>
      <c r="CI426" s="58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</row>
    <row r="427" ht="15.0" customHeight="1">
      <c r="A427" s="139" t="s">
        <v>2885</v>
      </c>
      <c r="B427" s="140" t="s">
        <v>2886</v>
      </c>
      <c r="C427" s="72" t="s">
        <v>271</v>
      </c>
      <c r="D427" s="74" t="s">
        <v>2887</v>
      </c>
      <c r="E427" s="69" t="s">
        <v>2888</v>
      </c>
      <c r="F427" s="71" t="s">
        <v>2889</v>
      </c>
      <c r="G427" s="73">
        <v>1947.0</v>
      </c>
      <c r="H427" s="75" t="s">
        <v>181</v>
      </c>
      <c r="I427" s="73">
        <v>2010.0</v>
      </c>
      <c r="J427" s="87">
        <f t="shared" si="52"/>
        <v>0.3608031458</v>
      </c>
      <c r="K427" s="89">
        <f t="shared" si="53"/>
        <v>0.6391968542</v>
      </c>
      <c r="L427" s="42" t="str">
        <f t="shared" si="31"/>
        <v>R+</v>
      </c>
      <c r="M427" s="91">
        <f t="shared" si="32"/>
        <v>13.50491349</v>
      </c>
      <c r="N427" s="87">
        <f t="shared" si="6"/>
        <v>0.363707784</v>
      </c>
      <c r="O427" s="89">
        <f t="shared" si="7"/>
        <v>0.636292216</v>
      </c>
      <c r="P427" s="44" t="str">
        <f t="shared" si="33"/>
        <v>R+</v>
      </c>
      <c r="Q427" s="91">
        <f t="shared" si="34"/>
        <v>15.59374092</v>
      </c>
      <c r="R427" s="87">
        <f t="shared" si="8"/>
        <v>0.4227225824</v>
      </c>
      <c r="S427" s="89">
        <f t="shared" si="9"/>
        <v>0.5772774176</v>
      </c>
      <c r="T427" s="44" t="str">
        <f t="shared" si="35"/>
        <v>R+</v>
      </c>
      <c r="U427" s="91">
        <f t="shared" si="36"/>
        <v>11.41608605</v>
      </c>
      <c r="V427" s="87">
        <f t="shared" si="54"/>
        <v>0.3608031458</v>
      </c>
      <c r="W427" s="124">
        <f t="shared" si="55"/>
        <v>0.6391968542</v>
      </c>
      <c r="X427" s="87">
        <f t="shared" si="12"/>
        <v>0.3751651872</v>
      </c>
      <c r="Y427" s="124">
        <f t="shared" si="13"/>
        <v>0.6248348128</v>
      </c>
      <c r="Z427" s="87">
        <f t="shared" si="14"/>
        <v>0.9558134223</v>
      </c>
      <c r="AA427" s="89">
        <f t="shared" si="15"/>
        <v>0.01691989578</v>
      </c>
      <c r="AB427" s="89">
        <f t="shared" si="16"/>
        <v>0.008501383547</v>
      </c>
      <c r="AC427" s="89">
        <f t="shared" si="17"/>
        <v>0.008458937266</v>
      </c>
      <c r="AD427" s="89">
        <f t="shared" si="18"/>
        <v>0.001748382494</v>
      </c>
      <c r="AE427" s="89">
        <f t="shared" si="19"/>
        <v>0.008557978587</v>
      </c>
      <c r="AF427" s="87"/>
      <c r="AG427" s="124"/>
      <c r="AH427" s="21">
        <v>424.0</v>
      </c>
      <c r="AI427" s="128">
        <f t="shared" si="20"/>
        <v>143685</v>
      </c>
      <c r="AJ427" s="182">
        <v>51842.0</v>
      </c>
      <c r="AK427" s="182">
        <v>91843.0</v>
      </c>
      <c r="AL427" s="197">
        <v>0.0</v>
      </c>
      <c r="AM427" s="42">
        <v>80342.0</v>
      </c>
      <c r="AN427" s="71">
        <v>133809.0</v>
      </c>
      <c r="AO427" s="42"/>
      <c r="AP427" s="71"/>
      <c r="AQ427" s="109">
        <f t="shared" si="21"/>
        <v>-13.50491349</v>
      </c>
      <c r="AR427" s="198">
        <v>227948.0</v>
      </c>
      <c r="AS427" s="182">
        <v>81017.0</v>
      </c>
      <c r="AT427" s="182">
        <v>141736.0</v>
      </c>
      <c r="AU427" s="132">
        <f t="shared" si="37"/>
        <v>-15.59374092</v>
      </c>
      <c r="AV427" s="128">
        <v>102826.0</v>
      </c>
      <c r="AW427" s="130">
        <v>140421.0</v>
      </c>
      <c r="AX427" s="132">
        <f t="shared" si="38"/>
        <v>-11.41608605</v>
      </c>
      <c r="AY427" s="42">
        <v>619988.0</v>
      </c>
      <c r="AZ427" s="44">
        <v>588766.0</v>
      </c>
      <c r="BA427" s="44">
        <v>10835.0</v>
      </c>
      <c r="BB427" s="44">
        <v>5981.0</v>
      </c>
      <c r="BC427" s="44">
        <v>5205.0</v>
      </c>
      <c r="BD427" s="44">
        <v>1051.0</v>
      </c>
      <c r="BE427" s="71">
        <v>8150.0</v>
      </c>
      <c r="BF427" s="42">
        <v>494743.0</v>
      </c>
      <c r="BG427" s="44">
        <v>472882.0</v>
      </c>
      <c r="BH427" s="44">
        <v>8371.0</v>
      </c>
      <c r="BI427" s="44">
        <v>4206.0</v>
      </c>
      <c r="BJ427" s="44">
        <v>4185.0</v>
      </c>
      <c r="BK427" s="44">
        <v>865.0</v>
      </c>
      <c r="BL427" s="71">
        <v>4234.0</v>
      </c>
      <c r="BM427" s="186"/>
      <c r="BN427" s="186"/>
      <c r="BO427" s="44"/>
      <c r="BP427" s="58"/>
      <c r="BQ427" s="58"/>
      <c r="BR427" s="58"/>
      <c r="BS427" s="58"/>
      <c r="BT427" s="58"/>
      <c r="BU427" s="58"/>
      <c r="BV427" s="58"/>
      <c r="BW427" s="58"/>
      <c r="BX427" s="58"/>
      <c r="BY427" s="58"/>
      <c r="BZ427" s="58"/>
      <c r="CA427" s="58"/>
      <c r="CB427" s="58"/>
      <c r="CC427" s="58"/>
      <c r="CD427" s="56"/>
      <c r="CE427" s="56"/>
      <c r="CF427" s="58"/>
      <c r="CG427" s="56"/>
      <c r="CH427" s="58"/>
      <c r="CI427" s="58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</row>
    <row r="428" ht="15.0" customHeight="1">
      <c r="A428" s="176" t="s">
        <v>2890</v>
      </c>
      <c r="B428" s="178" t="s">
        <v>2891</v>
      </c>
      <c r="C428" s="72" t="s">
        <v>2892</v>
      </c>
      <c r="D428" s="74" t="s">
        <v>2893</v>
      </c>
      <c r="E428" s="69" t="s">
        <v>2894</v>
      </c>
      <c r="F428" s="71" t="s">
        <v>2895</v>
      </c>
      <c r="G428" s="73">
        <v>1971.0</v>
      </c>
      <c r="H428" s="75" t="s">
        <v>110</v>
      </c>
      <c r="I428" s="73">
        <v>2014.0</v>
      </c>
      <c r="J428" s="87">
        <f t="shared" si="52"/>
        <v>0.4390170616</v>
      </c>
      <c r="K428" s="89">
        <f t="shared" si="53"/>
        <v>0.4705797821</v>
      </c>
      <c r="L428" s="42" t="str">
        <f t="shared" si="31"/>
        <v>R+</v>
      </c>
      <c r="M428" s="91">
        <f t="shared" si="32"/>
        <v>11.18666808</v>
      </c>
      <c r="N428" s="87">
        <f t="shared" si="6"/>
        <v>0.3875325195</v>
      </c>
      <c r="O428" s="89">
        <f t="shared" si="7"/>
        <v>0.6124674805</v>
      </c>
      <c r="P428" s="44" t="str">
        <f t="shared" si="33"/>
        <v>R+</v>
      </c>
      <c r="Q428" s="91">
        <f t="shared" si="34"/>
        <v>13.21126737</v>
      </c>
      <c r="R428" s="87">
        <f t="shared" si="8"/>
        <v>0.4452627551</v>
      </c>
      <c r="S428" s="89">
        <f t="shared" si="9"/>
        <v>0.5547372449</v>
      </c>
      <c r="T428" s="44" t="str">
        <f t="shared" si="35"/>
        <v>R+</v>
      </c>
      <c r="U428" s="91">
        <f t="shared" si="36"/>
        <v>9.162068784</v>
      </c>
      <c r="V428" s="87">
        <f t="shared" si="54"/>
        <v>0.4826501594</v>
      </c>
      <c r="W428" s="124">
        <f t="shared" si="55"/>
        <v>0.5173498406</v>
      </c>
      <c r="X428" s="87">
        <f t="shared" si="12"/>
        <v>0.302338093</v>
      </c>
      <c r="Y428" s="124">
        <f t="shared" si="13"/>
        <v>0.697661907</v>
      </c>
      <c r="Z428" s="87">
        <f t="shared" si="14"/>
        <v>0.9248681572</v>
      </c>
      <c r="AA428" s="89">
        <f t="shared" si="15"/>
        <v>0.04258585258</v>
      </c>
      <c r="AB428" s="89">
        <f t="shared" si="16"/>
        <v>0.01511962828</v>
      </c>
      <c r="AC428" s="89">
        <f t="shared" si="17"/>
        <v>0.006012363102</v>
      </c>
      <c r="AD428" s="89">
        <f t="shared" si="18"/>
        <v>0.002300543877</v>
      </c>
      <c r="AE428" s="89">
        <f t="shared" si="19"/>
        <v>0.009113454984</v>
      </c>
      <c r="AF428" s="87"/>
      <c r="AG428" s="124"/>
      <c r="AH428" s="21">
        <v>425.0</v>
      </c>
      <c r="AI428" s="128">
        <f t="shared" si="20"/>
        <v>153092</v>
      </c>
      <c r="AJ428" s="182">
        <v>67210.0</v>
      </c>
      <c r="AK428" s="182">
        <v>72042.0</v>
      </c>
      <c r="AL428" s="183">
        <v>13840.0</v>
      </c>
      <c r="AM428" s="42">
        <v>68560.0</v>
      </c>
      <c r="AN428" s="71">
        <v>158206.0</v>
      </c>
      <c r="AO428" s="42"/>
      <c r="AP428" s="71"/>
      <c r="AQ428" s="109">
        <f t="shared" si="21"/>
        <v>-11.18666808</v>
      </c>
      <c r="AR428" s="198">
        <v>234596.0</v>
      </c>
      <c r="AS428" s="182">
        <v>89079.0</v>
      </c>
      <c r="AT428" s="182">
        <v>140783.0</v>
      </c>
      <c r="AU428" s="132">
        <f t="shared" si="37"/>
        <v>-13.21126737</v>
      </c>
      <c r="AV428" s="128">
        <v>109369.0</v>
      </c>
      <c r="AW428" s="130">
        <v>136259.0</v>
      </c>
      <c r="AX428" s="132">
        <f t="shared" si="38"/>
        <v>-9.162068784</v>
      </c>
      <c r="AY428" s="42">
        <v>616892.0</v>
      </c>
      <c r="AZ428" s="44">
        <v>565040.0</v>
      </c>
      <c r="BA428" s="44">
        <v>26323.0</v>
      </c>
      <c r="BB428" s="44">
        <v>11409.0</v>
      </c>
      <c r="BC428" s="44">
        <v>3586.0</v>
      </c>
      <c r="BD428" s="44">
        <v>1313.0</v>
      </c>
      <c r="BE428" s="71">
        <v>9221.0</v>
      </c>
      <c r="BF428" s="42">
        <v>484668.0</v>
      </c>
      <c r="BG428" s="44">
        <v>448254.0</v>
      </c>
      <c r="BH428" s="44">
        <v>20640.0</v>
      </c>
      <c r="BI428" s="44">
        <v>7328.0</v>
      </c>
      <c r="BJ428" s="44">
        <v>2914.0</v>
      </c>
      <c r="BK428" s="44">
        <v>1115.0</v>
      </c>
      <c r="BL428" s="71">
        <v>4417.0</v>
      </c>
      <c r="BM428" s="186"/>
      <c r="BN428" s="186"/>
      <c r="BO428" s="44"/>
      <c r="BP428" s="58"/>
      <c r="BQ428" s="58"/>
      <c r="BR428" s="58"/>
      <c r="BS428" s="58"/>
      <c r="BT428" s="58"/>
      <c r="BU428" s="58"/>
      <c r="BV428" s="58"/>
      <c r="BW428" s="58"/>
      <c r="BX428" s="58"/>
      <c r="BY428" s="58"/>
      <c r="BZ428" s="58"/>
      <c r="CA428" s="58"/>
      <c r="CB428" s="58"/>
      <c r="CC428" s="58"/>
      <c r="CD428" s="56"/>
      <c r="CE428" s="56"/>
      <c r="CF428" s="58"/>
      <c r="CG428" s="56"/>
      <c r="CH428" s="58"/>
      <c r="CI428" s="58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</row>
    <row r="429" ht="15.0" customHeight="1">
      <c r="A429" s="139" t="s">
        <v>2896</v>
      </c>
      <c r="B429" s="140" t="s">
        <v>2897</v>
      </c>
      <c r="C429" s="72" t="s">
        <v>2898</v>
      </c>
      <c r="D429" s="74" t="s">
        <v>1516</v>
      </c>
      <c r="E429" s="69" t="s">
        <v>2899</v>
      </c>
      <c r="F429" s="71" t="s">
        <v>2900</v>
      </c>
      <c r="G429" s="73">
        <v>1960.0</v>
      </c>
      <c r="H429" s="75" t="s">
        <v>100</v>
      </c>
      <c r="I429" s="73">
        <v>2014.0</v>
      </c>
      <c r="J429" s="87">
        <f t="shared" si="52"/>
        <v>0.446861062</v>
      </c>
      <c r="K429" s="89">
        <f t="shared" si="53"/>
        <v>0.553138938</v>
      </c>
      <c r="L429" s="42" t="str">
        <f t="shared" si="31"/>
        <v>R+</v>
      </c>
      <c r="M429" s="91">
        <f t="shared" si="32"/>
        <v>14.48776453</v>
      </c>
      <c r="N429" s="87">
        <f t="shared" si="6"/>
        <v>0.3353171773</v>
      </c>
      <c r="O429" s="89">
        <f t="shared" si="7"/>
        <v>0.6646828227</v>
      </c>
      <c r="P429" s="44" t="str">
        <f t="shared" si="33"/>
        <v>R+</v>
      </c>
      <c r="Q429" s="91">
        <f t="shared" si="34"/>
        <v>18.43280159</v>
      </c>
      <c r="R429" s="87">
        <f t="shared" si="8"/>
        <v>0.4314561681</v>
      </c>
      <c r="S429" s="89">
        <f t="shared" si="9"/>
        <v>0.5685438319</v>
      </c>
      <c r="T429" s="44" t="str">
        <f t="shared" si="35"/>
        <v>R+</v>
      </c>
      <c r="U429" s="91">
        <f t="shared" si="36"/>
        <v>10.54272748</v>
      </c>
      <c r="V429" s="87">
        <f t="shared" si="54"/>
        <v>0.446861062</v>
      </c>
      <c r="W429" s="124">
        <f t="shared" si="55"/>
        <v>0.553138938</v>
      </c>
      <c r="X429" s="87">
        <f t="shared" si="12"/>
        <v>0.5399352415</v>
      </c>
      <c r="Y429" s="124">
        <f t="shared" si="13"/>
        <v>0.4600647585</v>
      </c>
      <c r="Z429" s="87">
        <f t="shared" si="14"/>
        <v>0.9372640976</v>
      </c>
      <c r="AA429" s="89">
        <f t="shared" si="15"/>
        <v>0.03930147172</v>
      </c>
      <c r="AB429" s="89">
        <f t="shared" si="16"/>
        <v>0.006643834912</v>
      </c>
      <c r="AC429" s="89">
        <f t="shared" si="17"/>
        <v>0.00623450886</v>
      </c>
      <c r="AD429" s="89">
        <f t="shared" si="18"/>
        <v>0.001896475476</v>
      </c>
      <c r="AE429" s="89">
        <f t="shared" si="19"/>
        <v>0.008659611449</v>
      </c>
      <c r="AF429" s="87"/>
      <c r="AG429" s="124"/>
      <c r="AH429" s="21">
        <v>426.0</v>
      </c>
      <c r="AI429" s="128">
        <f t="shared" si="20"/>
        <v>139681</v>
      </c>
      <c r="AJ429" s="182">
        <v>62418.0</v>
      </c>
      <c r="AK429" s="182">
        <v>77263.0</v>
      </c>
      <c r="AL429" s="197">
        <v>0.0</v>
      </c>
      <c r="AM429" s="42">
        <v>108223.0</v>
      </c>
      <c r="AN429" s="71">
        <v>92214.0</v>
      </c>
      <c r="AO429" s="42"/>
      <c r="AP429" s="71"/>
      <c r="AQ429" s="109">
        <f t="shared" si="21"/>
        <v>-14.48776453</v>
      </c>
      <c r="AR429" s="198">
        <v>207894.0</v>
      </c>
      <c r="AS429" s="182">
        <v>68173.0</v>
      </c>
      <c r="AT429" s="182">
        <v>135136.0</v>
      </c>
      <c r="AU429" s="132">
        <f t="shared" si="37"/>
        <v>-18.43280159</v>
      </c>
      <c r="AV429" s="128">
        <v>91662.0</v>
      </c>
      <c r="AW429" s="130">
        <v>120786.0</v>
      </c>
      <c r="AX429" s="132">
        <f t="shared" si="38"/>
        <v>-10.54272748</v>
      </c>
      <c r="AY429" s="42">
        <v>616114.0</v>
      </c>
      <c r="AZ429" s="44">
        <v>572450.0</v>
      </c>
      <c r="BA429" s="44">
        <v>24964.0</v>
      </c>
      <c r="BB429" s="44">
        <v>4878.0</v>
      </c>
      <c r="BC429" s="44">
        <v>3881.0</v>
      </c>
      <c r="BD429" s="44">
        <v>1129.0</v>
      </c>
      <c r="BE429" s="71">
        <v>8812.0</v>
      </c>
      <c r="BF429" s="42">
        <v>486165.0</v>
      </c>
      <c r="BG429" s="44">
        <v>455665.0</v>
      </c>
      <c r="BH429" s="44">
        <v>19107.0</v>
      </c>
      <c r="BI429" s="44">
        <v>3230.0</v>
      </c>
      <c r="BJ429" s="44">
        <v>3031.0</v>
      </c>
      <c r="BK429" s="44">
        <v>922.0</v>
      </c>
      <c r="BL429" s="71">
        <v>4210.0</v>
      </c>
      <c r="BM429" s="186"/>
      <c r="BN429" s="186"/>
      <c r="BO429" s="44"/>
      <c r="BP429" s="58"/>
      <c r="BQ429" s="58"/>
      <c r="BR429" s="58"/>
      <c r="BS429" s="58"/>
      <c r="BT429" s="58"/>
      <c r="BU429" s="58"/>
      <c r="BV429" s="58"/>
      <c r="BW429" s="58"/>
      <c r="BX429" s="58"/>
      <c r="BY429" s="58"/>
      <c r="BZ429" s="58"/>
      <c r="CA429" s="58"/>
      <c r="CB429" s="58"/>
      <c r="CC429" s="58"/>
      <c r="CD429" s="56"/>
      <c r="CE429" s="56"/>
      <c r="CF429" s="58"/>
      <c r="CG429" s="56"/>
      <c r="CH429" s="58"/>
      <c r="CI429" s="58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</row>
    <row r="430" ht="15.0" customHeight="1">
      <c r="A430" s="176" t="s">
        <v>2901</v>
      </c>
      <c r="B430" s="178" t="s">
        <v>2902</v>
      </c>
      <c r="C430" s="72" t="s">
        <v>382</v>
      </c>
      <c r="D430" s="74" t="s">
        <v>1883</v>
      </c>
      <c r="E430" s="69" t="s">
        <v>2903</v>
      </c>
      <c r="F430" s="71" t="s">
        <v>2904</v>
      </c>
      <c r="G430" s="73">
        <v>1970.0</v>
      </c>
      <c r="H430" s="75" t="s">
        <v>110</v>
      </c>
      <c r="I430" s="73">
        <v>1998.0</v>
      </c>
      <c r="J430" s="87">
        <f t="shared" si="52"/>
        <v>0.3662837908</v>
      </c>
      <c r="K430" s="89">
        <f t="shared" si="53"/>
        <v>0.6326682167</v>
      </c>
      <c r="L430" s="42" t="str">
        <f t="shared" si="31"/>
        <v>R+</v>
      </c>
      <c r="M430" s="91">
        <f t="shared" si="32"/>
        <v>3.216256218</v>
      </c>
      <c r="N430" s="87">
        <f t="shared" si="6"/>
        <v>0.4787560519</v>
      </c>
      <c r="O430" s="89">
        <f t="shared" si="7"/>
        <v>0.5212439481</v>
      </c>
      <c r="P430" s="44" t="str">
        <f t="shared" si="33"/>
        <v>R+</v>
      </c>
      <c r="Q430" s="91">
        <f t="shared" si="34"/>
        <v>4.088914125</v>
      </c>
      <c r="R430" s="87">
        <f t="shared" si="8"/>
        <v>0.5134474598</v>
      </c>
      <c r="S430" s="89">
        <f t="shared" si="9"/>
        <v>0.4865525402</v>
      </c>
      <c r="T430" s="44" t="str">
        <f t="shared" si="35"/>
        <v>R+</v>
      </c>
      <c r="U430" s="91">
        <f t="shared" si="36"/>
        <v>2.34359831</v>
      </c>
      <c r="V430" s="87">
        <f t="shared" si="54"/>
        <v>0.3666680562</v>
      </c>
      <c r="W430" s="124">
        <f t="shared" si="55"/>
        <v>0.6333319438</v>
      </c>
      <c r="X430" s="87">
        <f t="shared" si="12"/>
        <v>0.4414650663</v>
      </c>
      <c r="Y430" s="124">
        <f t="shared" si="13"/>
        <v>0.5585349337</v>
      </c>
      <c r="Z430" s="87">
        <f t="shared" si="14"/>
        <v>0.8574815236</v>
      </c>
      <c r="AA430" s="89">
        <f t="shared" si="15"/>
        <v>0.04736656128</v>
      </c>
      <c r="AB430" s="89">
        <f t="shared" si="16"/>
        <v>0.06885959418</v>
      </c>
      <c r="AC430" s="89">
        <f t="shared" si="17"/>
        <v>0.01484844009</v>
      </c>
      <c r="AD430" s="89">
        <f t="shared" si="18"/>
        <v>0.002942765639</v>
      </c>
      <c r="AE430" s="89">
        <f t="shared" si="19"/>
        <v>0.008501115222</v>
      </c>
      <c r="AF430" s="87"/>
      <c r="AG430" s="124"/>
      <c r="AH430" s="21">
        <v>427.0</v>
      </c>
      <c r="AI430" s="128">
        <f t="shared" si="20"/>
        <v>288170</v>
      </c>
      <c r="AJ430" s="182">
        <v>105552.0</v>
      </c>
      <c r="AK430" s="182">
        <v>182316.0</v>
      </c>
      <c r="AL430" s="197">
        <v>302.0</v>
      </c>
      <c r="AM430" s="42">
        <v>158414.0</v>
      </c>
      <c r="AN430" s="71">
        <v>200423.0</v>
      </c>
      <c r="AO430" s="42"/>
      <c r="AP430" s="71"/>
      <c r="AQ430" s="109">
        <f t="shared" si="21"/>
        <v>-3.216256218</v>
      </c>
      <c r="AR430" s="198">
        <v>379184.0</v>
      </c>
      <c r="AS430" s="182">
        <v>179872.0</v>
      </c>
      <c r="AT430" s="182">
        <v>195835.0</v>
      </c>
      <c r="AU430" s="132">
        <f t="shared" si="37"/>
        <v>-4.088914125</v>
      </c>
      <c r="AV430" s="128">
        <v>185716.0</v>
      </c>
      <c r="AW430" s="130">
        <v>175988.0</v>
      </c>
      <c r="AX430" s="132">
        <f t="shared" si="38"/>
        <v>-2.34359831</v>
      </c>
      <c r="AY430" s="42">
        <v>710691.0</v>
      </c>
      <c r="AZ430" s="44">
        <v>585985.0</v>
      </c>
      <c r="BA430" s="44">
        <v>37287.0</v>
      </c>
      <c r="BB430" s="44">
        <v>63222.0</v>
      </c>
      <c r="BC430" s="44">
        <v>11134.0</v>
      </c>
      <c r="BD430" s="44">
        <v>2068.0</v>
      </c>
      <c r="BE430" s="71">
        <v>10995.0</v>
      </c>
      <c r="BF430" s="42">
        <v>534871.0</v>
      </c>
      <c r="BG430" s="44">
        <v>458642.0</v>
      </c>
      <c r="BH430" s="44">
        <v>25335.0</v>
      </c>
      <c r="BI430" s="44">
        <v>36831.0</v>
      </c>
      <c r="BJ430" s="44">
        <v>7942.0</v>
      </c>
      <c r="BK430" s="44">
        <v>1574.0</v>
      </c>
      <c r="BL430" s="71">
        <v>4547.0</v>
      </c>
      <c r="BM430" s="186"/>
      <c r="BN430" s="186"/>
      <c r="BO430" s="44"/>
      <c r="BP430" s="58"/>
      <c r="BQ430" s="58"/>
      <c r="BR430" s="58"/>
      <c r="BS430" s="58"/>
      <c r="BT430" s="58"/>
      <c r="BU430" s="58"/>
      <c r="BV430" s="58"/>
      <c r="BW430" s="58"/>
      <c r="BX430" s="58"/>
      <c r="BY430" s="58"/>
      <c r="BZ430" s="58"/>
      <c r="CA430" s="58"/>
      <c r="CB430" s="58"/>
      <c r="CC430" s="58"/>
      <c r="CD430" s="56"/>
      <c r="CE430" s="56"/>
      <c r="CF430" s="58"/>
      <c r="CG430" s="56"/>
      <c r="CH430" s="58"/>
      <c r="CI430" s="58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</row>
    <row r="431" ht="15.0" customHeight="1">
      <c r="A431" s="139" t="s">
        <v>2905</v>
      </c>
      <c r="B431" s="140" t="s">
        <v>2906</v>
      </c>
      <c r="C431" s="65" t="s">
        <v>64</v>
      </c>
      <c r="D431" s="67" t="s">
        <v>2907</v>
      </c>
      <c r="E431" s="69" t="s">
        <v>2908</v>
      </c>
      <c r="F431" s="71" t="s">
        <v>2909</v>
      </c>
      <c r="G431" s="73">
        <v>1964.0</v>
      </c>
      <c r="H431" s="75" t="s">
        <v>196</v>
      </c>
      <c r="I431" s="73">
        <v>2012.0</v>
      </c>
      <c r="J431" s="87">
        <f t="shared" si="52"/>
        <v>0.6839654916</v>
      </c>
      <c r="K431" s="89">
        <f t="shared" si="53"/>
        <v>0.3150979027</v>
      </c>
      <c r="L431" s="42" t="str">
        <f t="shared" si="31"/>
        <v>D+</v>
      </c>
      <c r="M431" s="180">
        <f t="shared" si="32"/>
        <v>17.26036455</v>
      </c>
      <c r="N431" s="87">
        <f t="shared" si="6"/>
        <v>0.6915855998</v>
      </c>
      <c r="O431" s="89">
        <f t="shared" si="7"/>
        <v>0.3084144002</v>
      </c>
      <c r="P431" s="44" t="str">
        <f t="shared" si="33"/>
        <v>D+</v>
      </c>
      <c r="Q431" s="180">
        <f t="shared" si="34"/>
        <v>17.19404066</v>
      </c>
      <c r="R431" s="87">
        <f t="shared" si="8"/>
        <v>0.7101503273</v>
      </c>
      <c r="S431" s="89">
        <f t="shared" si="9"/>
        <v>0.2898496727</v>
      </c>
      <c r="T431" s="44" t="str">
        <f t="shared" si="35"/>
        <v>D+</v>
      </c>
      <c r="U431" s="180">
        <f t="shared" si="36"/>
        <v>17.32668844</v>
      </c>
      <c r="V431" s="87">
        <f t="shared" si="54"/>
        <v>0.6846066981</v>
      </c>
      <c r="W431" s="124">
        <f t="shared" si="55"/>
        <v>0.3153933019</v>
      </c>
      <c r="X431" s="87">
        <f t="shared" si="12"/>
        <v>0.6803860499</v>
      </c>
      <c r="Y431" s="124">
        <f t="shared" si="13"/>
        <v>0.3196139501</v>
      </c>
      <c r="Z431" s="87">
        <f t="shared" si="14"/>
        <v>0.8691564624</v>
      </c>
      <c r="AA431" s="89">
        <f t="shared" si="15"/>
        <v>0.03723406192</v>
      </c>
      <c r="AB431" s="89">
        <f t="shared" si="16"/>
        <v>0.04606741164</v>
      </c>
      <c r="AC431" s="89">
        <f t="shared" si="17"/>
        <v>0.03359840665</v>
      </c>
      <c r="AD431" s="89">
        <f t="shared" si="18"/>
        <v>0.003155027836</v>
      </c>
      <c r="AE431" s="89">
        <f t="shared" si="19"/>
        <v>0.01078862952</v>
      </c>
      <c r="AF431" s="87"/>
      <c r="AG431" s="124"/>
      <c r="AH431" s="21">
        <v>428.0</v>
      </c>
      <c r="AI431" s="128">
        <f t="shared" si="20"/>
        <v>328847</v>
      </c>
      <c r="AJ431" s="182">
        <v>224920.0</v>
      </c>
      <c r="AK431" s="182">
        <v>103619.0</v>
      </c>
      <c r="AL431" s="197">
        <v>308.0</v>
      </c>
      <c r="AM431" s="42">
        <v>265422.0</v>
      </c>
      <c r="AN431" s="71">
        <v>124683.0</v>
      </c>
      <c r="AO431" s="42"/>
      <c r="AP431" s="71"/>
      <c r="AQ431" s="109">
        <f t="shared" si="21"/>
        <v>17.26036455</v>
      </c>
      <c r="AR431" s="198">
        <v>415942.0</v>
      </c>
      <c r="AS431" s="182">
        <v>284084.0</v>
      </c>
      <c r="AT431" s="182">
        <v>126688.0</v>
      </c>
      <c r="AU431" s="132">
        <f t="shared" si="37"/>
        <v>17.19404066</v>
      </c>
      <c r="AV431" s="128">
        <v>274466.0</v>
      </c>
      <c r="AW431" s="130">
        <v>112024.0</v>
      </c>
      <c r="AX431" s="132">
        <f t="shared" si="38"/>
        <v>17.32668844</v>
      </c>
      <c r="AY431" s="42">
        <v>710345.0</v>
      </c>
      <c r="AZ431" s="44">
        <v>597245.0</v>
      </c>
      <c r="BA431" s="44">
        <v>31406.0</v>
      </c>
      <c r="BB431" s="44">
        <v>41439.0</v>
      </c>
      <c r="BC431" s="44">
        <v>24456.0</v>
      </c>
      <c r="BD431" s="44">
        <v>2376.0</v>
      </c>
      <c r="BE431" s="71">
        <v>13423.0</v>
      </c>
      <c r="BF431" s="42">
        <v>549282.0</v>
      </c>
      <c r="BG431" s="44">
        <v>477412.0</v>
      </c>
      <c r="BH431" s="44">
        <v>20452.0</v>
      </c>
      <c r="BI431" s="44">
        <v>25304.0</v>
      </c>
      <c r="BJ431" s="44">
        <v>18455.0</v>
      </c>
      <c r="BK431" s="44">
        <v>1733.0</v>
      </c>
      <c r="BL431" s="71">
        <v>5926.0</v>
      </c>
      <c r="BM431" s="186"/>
      <c r="BN431" s="186"/>
      <c r="BO431" s="44"/>
      <c r="BP431" s="58"/>
      <c r="BQ431" s="58"/>
      <c r="BR431" s="58"/>
      <c r="BS431" s="58"/>
      <c r="BT431" s="58"/>
      <c r="BU431" s="58"/>
      <c r="BV431" s="58"/>
      <c r="BW431" s="58"/>
      <c r="BX431" s="58"/>
      <c r="BY431" s="58"/>
      <c r="BZ431" s="58"/>
      <c r="CA431" s="58"/>
      <c r="CB431" s="58"/>
      <c r="CC431" s="58"/>
      <c r="CD431" s="56"/>
      <c r="CE431" s="56"/>
      <c r="CF431" s="58"/>
      <c r="CG431" s="56"/>
      <c r="CH431" s="58"/>
      <c r="CI431" s="58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</row>
    <row r="432" ht="15.0" customHeight="1">
      <c r="A432" s="176" t="s">
        <v>2910</v>
      </c>
      <c r="B432" s="178" t="s">
        <v>2911</v>
      </c>
      <c r="C432" s="65" t="s">
        <v>686</v>
      </c>
      <c r="D432" s="67" t="s">
        <v>2912</v>
      </c>
      <c r="E432" s="69" t="s">
        <v>2913</v>
      </c>
      <c r="F432" s="71" t="s">
        <v>2914</v>
      </c>
      <c r="G432" s="73">
        <v>1963.0</v>
      </c>
      <c r="H432" s="75" t="s">
        <v>192</v>
      </c>
      <c r="I432" s="73">
        <v>1996.0</v>
      </c>
      <c r="J432" s="87">
        <f t="shared" si="52"/>
        <v>0.5646439721</v>
      </c>
      <c r="K432" s="89">
        <f t="shared" si="53"/>
        <v>0.4344365662</v>
      </c>
      <c r="L432" s="42" t="str">
        <f t="shared" si="31"/>
        <v>D+</v>
      </c>
      <c r="M432" s="180">
        <f t="shared" si="32"/>
        <v>5.094273272</v>
      </c>
      <c r="N432" s="87">
        <f t="shared" si="6"/>
        <v>0.5557809444</v>
      </c>
      <c r="O432" s="89">
        <f t="shared" si="7"/>
        <v>0.4442190556</v>
      </c>
      <c r="P432" s="44" t="str">
        <f t="shared" si="33"/>
        <v>D+</v>
      </c>
      <c r="Q432" s="180">
        <f t="shared" si="34"/>
        <v>3.613575121</v>
      </c>
      <c r="R432" s="87">
        <f t="shared" si="8"/>
        <v>0.6026331571</v>
      </c>
      <c r="S432" s="89">
        <f t="shared" si="9"/>
        <v>0.3973668429</v>
      </c>
      <c r="T432" s="44" t="str">
        <f t="shared" si="35"/>
        <v>D+</v>
      </c>
      <c r="U432" s="180">
        <f t="shared" si="36"/>
        <v>6.574971423</v>
      </c>
      <c r="V432" s="87">
        <f t="shared" si="54"/>
        <v>0.5651636184</v>
      </c>
      <c r="W432" s="124">
        <f t="shared" si="55"/>
        <v>0.4348363816</v>
      </c>
      <c r="X432" s="87">
        <f t="shared" si="12"/>
        <v>0.6414141563</v>
      </c>
      <c r="Y432" s="124">
        <f t="shared" si="13"/>
        <v>0.3585858437</v>
      </c>
      <c r="Z432" s="87">
        <f t="shared" si="14"/>
        <v>0.9456763811</v>
      </c>
      <c r="AA432" s="89">
        <f t="shared" si="15"/>
        <v>0.009245996984</v>
      </c>
      <c r="AB432" s="89">
        <f t="shared" si="16"/>
        <v>0.01634621463</v>
      </c>
      <c r="AC432" s="89">
        <f t="shared" si="17"/>
        <v>0.01667313892</v>
      </c>
      <c r="AD432" s="89">
        <f t="shared" si="18"/>
        <v>0.005666085669</v>
      </c>
      <c r="AE432" s="89">
        <f t="shared" si="19"/>
        <v>0.006392182716</v>
      </c>
      <c r="AF432" s="87"/>
      <c r="AG432" s="124"/>
      <c r="AH432" s="21">
        <v>429.0</v>
      </c>
      <c r="AI432" s="128">
        <f t="shared" si="20"/>
        <v>275161</v>
      </c>
      <c r="AJ432" s="182">
        <v>155368.0</v>
      </c>
      <c r="AK432" s="182">
        <v>119540.0</v>
      </c>
      <c r="AL432" s="197">
        <v>253.0</v>
      </c>
      <c r="AM432" s="42">
        <v>217712.0</v>
      </c>
      <c r="AN432" s="71">
        <v>121713.0</v>
      </c>
      <c r="AO432" s="42"/>
      <c r="AP432" s="71"/>
      <c r="AQ432" s="109">
        <f t="shared" si="21"/>
        <v>5.094273272</v>
      </c>
      <c r="AR432" s="198">
        <v>363335.0</v>
      </c>
      <c r="AS432" s="182">
        <v>199188.0</v>
      </c>
      <c r="AT432" s="182">
        <v>159205.0</v>
      </c>
      <c r="AU432" s="132">
        <f t="shared" si="37"/>
        <v>3.613575121</v>
      </c>
      <c r="AV432" s="128">
        <v>216047.0</v>
      </c>
      <c r="AW432" s="130">
        <v>142458.0</v>
      </c>
      <c r="AX432" s="132">
        <f t="shared" si="38"/>
        <v>6.574971423</v>
      </c>
      <c r="AY432" s="42">
        <v>710632.0</v>
      </c>
      <c r="AZ432" s="44">
        <v>662405.0</v>
      </c>
      <c r="BA432" s="44">
        <v>6845.0</v>
      </c>
      <c r="BB432" s="44">
        <v>14972.0</v>
      </c>
      <c r="BC432" s="44">
        <v>14277.0</v>
      </c>
      <c r="BD432" s="44">
        <v>4323.0</v>
      </c>
      <c r="BE432" s="71">
        <v>7810.0</v>
      </c>
      <c r="BF432" s="42">
        <v>553645.0</v>
      </c>
      <c r="BG432" s="44">
        <v>523569.0</v>
      </c>
      <c r="BH432" s="44">
        <v>5119.0</v>
      </c>
      <c r="BI432" s="44">
        <v>9050.0</v>
      </c>
      <c r="BJ432" s="44">
        <v>9231.0</v>
      </c>
      <c r="BK432" s="44">
        <v>3137.0</v>
      </c>
      <c r="BL432" s="71">
        <v>3539.0</v>
      </c>
      <c r="BM432" s="186"/>
      <c r="BN432" s="186"/>
      <c r="BO432" s="44"/>
      <c r="BP432" s="58"/>
      <c r="BQ432" s="58"/>
      <c r="BR432" s="58"/>
      <c r="BS432" s="58"/>
      <c r="BT432" s="58"/>
      <c r="BU432" s="58"/>
      <c r="BV432" s="58"/>
      <c r="BW432" s="58"/>
      <c r="BX432" s="58"/>
      <c r="BY432" s="58"/>
      <c r="BZ432" s="58"/>
      <c r="CA432" s="58"/>
      <c r="CB432" s="58"/>
      <c r="CC432" s="58"/>
      <c r="CD432" s="56"/>
      <c r="CE432" s="56"/>
      <c r="CF432" s="58"/>
      <c r="CG432" s="56"/>
      <c r="CH432" s="58"/>
      <c r="CI432" s="58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</row>
    <row r="433" ht="15.0" customHeight="1">
      <c r="A433" s="139" t="s">
        <v>2915</v>
      </c>
      <c r="B433" s="140" t="s">
        <v>2916</v>
      </c>
      <c r="C433" s="65" t="s">
        <v>1108</v>
      </c>
      <c r="D433" s="67" t="s">
        <v>2917</v>
      </c>
      <c r="E433" s="69" t="s">
        <v>2918</v>
      </c>
      <c r="F433" s="71" t="s">
        <v>2919</v>
      </c>
      <c r="G433" s="73">
        <v>1951.0</v>
      </c>
      <c r="H433" s="75" t="s">
        <v>103</v>
      </c>
      <c r="I433" s="73">
        <v>2004.0</v>
      </c>
      <c r="J433" s="87">
        <f t="shared" si="52"/>
        <v>0.7024347567</v>
      </c>
      <c r="K433" s="89">
        <f t="shared" si="53"/>
        <v>0.2687020385</v>
      </c>
      <c r="L433" s="42" t="str">
        <f t="shared" si="31"/>
        <v>D+</v>
      </c>
      <c r="M433" s="180">
        <f t="shared" si="32"/>
        <v>22.74759317</v>
      </c>
      <c r="N433" s="87">
        <f t="shared" si="6"/>
        <v>0.7600420169</v>
      </c>
      <c r="O433" s="89">
        <f t="shared" si="7"/>
        <v>0.2399579831</v>
      </c>
      <c r="P433" s="44" t="str">
        <f t="shared" si="33"/>
        <v>D+</v>
      </c>
      <c r="Q433" s="180">
        <f t="shared" si="34"/>
        <v>24.03968238</v>
      </c>
      <c r="R433" s="87">
        <f t="shared" si="8"/>
        <v>0.7514384825</v>
      </c>
      <c r="S433" s="89">
        <f t="shared" si="9"/>
        <v>0.2485615175</v>
      </c>
      <c r="T433" s="44" t="str">
        <f t="shared" si="35"/>
        <v>D+</v>
      </c>
      <c r="U433" s="180">
        <f t="shared" si="36"/>
        <v>21.45550396</v>
      </c>
      <c r="V433" s="87">
        <f t="shared" si="54"/>
        <v>0.7233118549</v>
      </c>
      <c r="W433" s="124">
        <f t="shared" si="55"/>
        <v>0.2766881451</v>
      </c>
      <c r="X433" s="87">
        <f t="shared" si="12"/>
        <v>0.7443805293</v>
      </c>
      <c r="Y433" s="124">
        <f t="shared" si="13"/>
        <v>0.2556194707</v>
      </c>
      <c r="Z433" s="87">
        <f t="shared" si="14"/>
        <v>0.5147108176</v>
      </c>
      <c r="AA433" s="89">
        <f t="shared" si="15"/>
        <v>0.3042517409</v>
      </c>
      <c r="AB433" s="89">
        <f t="shared" si="16"/>
        <v>0.1290871857</v>
      </c>
      <c r="AC433" s="89">
        <f t="shared" si="17"/>
        <v>0.03153434876</v>
      </c>
      <c r="AD433" s="89">
        <f t="shared" si="18"/>
        <v>0.005573521672</v>
      </c>
      <c r="AE433" s="89">
        <f t="shared" si="19"/>
        <v>0.01484238546</v>
      </c>
      <c r="AF433" s="87"/>
      <c r="AG433" s="124"/>
      <c r="AH433" s="21">
        <v>430.0</v>
      </c>
      <c r="AI433" s="128">
        <f t="shared" si="20"/>
        <v>254892</v>
      </c>
      <c r="AJ433" s="182">
        <v>179045.0</v>
      </c>
      <c r="AK433" s="182">
        <v>68490.0</v>
      </c>
      <c r="AL433" s="183">
        <v>7357.0</v>
      </c>
      <c r="AM433" s="42">
        <v>235257.0</v>
      </c>
      <c r="AN433" s="71">
        <v>80787.0</v>
      </c>
      <c r="AO433" s="42"/>
      <c r="AP433" s="71"/>
      <c r="AQ433" s="109">
        <f t="shared" si="21"/>
        <v>22.74759317</v>
      </c>
      <c r="AR433" s="198">
        <v>356355.0</v>
      </c>
      <c r="AS433" s="182">
        <v>268440.0</v>
      </c>
      <c r="AT433" s="182">
        <v>84751.0</v>
      </c>
      <c r="AU433" s="132">
        <f t="shared" si="37"/>
        <v>24.03968238</v>
      </c>
      <c r="AV433" s="128">
        <v>254531.0</v>
      </c>
      <c r="AW433" s="130">
        <v>84194.0</v>
      </c>
      <c r="AX433" s="132">
        <f t="shared" si="38"/>
        <v>21.45550396</v>
      </c>
      <c r="AY433" s="42">
        <v>710923.0</v>
      </c>
      <c r="AZ433" s="44">
        <v>315018.0</v>
      </c>
      <c r="BA433" s="44">
        <v>240943.0</v>
      </c>
      <c r="BB433" s="44">
        <v>110485.0</v>
      </c>
      <c r="BC433" s="44">
        <v>24210.0</v>
      </c>
      <c r="BD433" s="44">
        <v>3917.0</v>
      </c>
      <c r="BE433" s="71">
        <v>16350.0</v>
      </c>
      <c r="BF433" s="42">
        <v>524444.0</v>
      </c>
      <c r="BG433" s="44">
        <v>269937.0</v>
      </c>
      <c r="BH433" s="44">
        <v>159563.0</v>
      </c>
      <c r="BI433" s="44">
        <v>67699.0</v>
      </c>
      <c r="BJ433" s="44">
        <v>16538.0</v>
      </c>
      <c r="BK433" s="44">
        <v>2923.0</v>
      </c>
      <c r="BL433" s="71">
        <v>7784.0</v>
      </c>
      <c r="BM433" s="186"/>
      <c r="BN433" s="186"/>
      <c r="BO433" s="44"/>
      <c r="BP433" s="58"/>
      <c r="BQ433" s="58"/>
      <c r="BR433" s="58"/>
      <c r="BS433" s="58"/>
      <c r="BT433" s="58"/>
      <c r="BU433" s="58"/>
      <c r="BV433" s="58"/>
      <c r="BW433" s="58"/>
      <c r="BX433" s="58"/>
      <c r="BY433" s="58"/>
      <c r="BZ433" s="58"/>
      <c r="CA433" s="58"/>
      <c r="CB433" s="58"/>
      <c r="CC433" s="58"/>
      <c r="CD433" s="56"/>
      <c r="CE433" s="56"/>
      <c r="CF433" s="58"/>
      <c r="CG433" s="56"/>
      <c r="CH433" s="58"/>
      <c r="CI433" s="58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</row>
    <row r="434" ht="15.0" customHeight="1">
      <c r="A434" s="176" t="s">
        <v>2920</v>
      </c>
      <c r="B434" s="178" t="s">
        <v>2921</v>
      </c>
      <c r="C434" s="72" t="s">
        <v>303</v>
      </c>
      <c r="D434" s="74" t="s">
        <v>2922</v>
      </c>
      <c r="E434" s="69" t="s">
        <v>2923</v>
      </c>
      <c r="F434" s="71" t="s">
        <v>2924</v>
      </c>
      <c r="G434" s="73">
        <v>1943.0</v>
      </c>
      <c r="H434" s="75" t="s">
        <v>181</v>
      </c>
      <c r="I434" s="73">
        <v>1978.0</v>
      </c>
      <c r="J434" s="87">
        <f t="shared" si="52"/>
        <v>0.3040327378</v>
      </c>
      <c r="K434" s="89">
        <f t="shared" si="53"/>
        <v>0.6945370854</v>
      </c>
      <c r="L434" s="42" t="str">
        <f t="shared" si="31"/>
        <v>R+</v>
      </c>
      <c r="M434" s="91">
        <f t="shared" si="32"/>
        <v>12.66759475</v>
      </c>
      <c r="N434" s="87">
        <f t="shared" si="6"/>
        <v>0.3810443523</v>
      </c>
      <c r="O434" s="89">
        <f t="shared" si="7"/>
        <v>0.6189556477</v>
      </c>
      <c r="P434" s="44" t="str">
        <f t="shared" si="33"/>
        <v>R+</v>
      </c>
      <c r="Q434" s="91">
        <f t="shared" si="34"/>
        <v>13.86008408</v>
      </c>
      <c r="R434" s="87">
        <f t="shared" si="8"/>
        <v>0.4221323888</v>
      </c>
      <c r="S434" s="89">
        <f t="shared" si="9"/>
        <v>0.5778676112</v>
      </c>
      <c r="T434" s="44" t="str">
        <f t="shared" si="35"/>
        <v>R+</v>
      </c>
      <c r="U434" s="91">
        <f t="shared" si="36"/>
        <v>11.47510541</v>
      </c>
      <c r="V434" s="87">
        <f t="shared" si="54"/>
        <v>0.3044681811</v>
      </c>
      <c r="W434" s="124">
        <f t="shared" si="55"/>
        <v>0.6955318189</v>
      </c>
      <c r="X434" s="87">
        <f t="shared" si="12"/>
        <v>0.3212413879</v>
      </c>
      <c r="Y434" s="124">
        <f t="shared" si="13"/>
        <v>0.6787586121</v>
      </c>
      <c r="Z434" s="87">
        <f t="shared" si="14"/>
        <v>0.9168745153</v>
      </c>
      <c r="AA434" s="89">
        <f t="shared" si="15"/>
        <v>0.01408748803</v>
      </c>
      <c r="AB434" s="89">
        <f t="shared" si="16"/>
        <v>0.03855676687</v>
      </c>
      <c r="AC434" s="89">
        <f t="shared" si="17"/>
        <v>0.02064498472</v>
      </c>
      <c r="AD434" s="89">
        <f t="shared" si="18"/>
        <v>0.002966747252</v>
      </c>
      <c r="AE434" s="89">
        <f t="shared" si="19"/>
        <v>0.006869497788</v>
      </c>
      <c r="AF434" s="87"/>
      <c r="AG434" s="124"/>
      <c r="AH434" s="21">
        <v>431.0</v>
      </c>
      <c r="AI434" s="128">
        <f t="shared" si="20"/>
        <v>332826</v>
      </c>
      <c r="AJ434" s="182">
        <v>101190.0</v>
      </c>
      <c r="AK434" s="182">
        <v>231160.0</v>
      </c>
      <c r="AL434" s="197">
        <v>476.0</v>
      </c>
      <c r="AM434" s="42">
        <v>118478.0</v>
      </c>
      <c r="AN434" s="71">
        <v>250335.0</v>
      </c>
      <c r="AO434" s="42"/>
      <c r="AP434" s="71"/>
      <c r="AQ434" s="109">
        <f t="shared" si="21"/>
        <v>-12.66759475</v>
      </c>
      <c r="AR434" s="198">
        <v>419191.0</v>
      </c>
      <c r="AS434" s="182">
        <v>158226.0</v>
      </c>
      <c r="AT434" s="182">
        <v>257017.0</v>
      </c>
      <c r="AU434" s="132">
        <f t="shared" si="37"/>
        <v>-13.86008408</v>
      </c>
      <c r="AV434" s="128">
        <v>168644.0</v>
      </c>
      <c r="AW434" s="130">
        <v>230861.0</v>
      </c>
      <c r="AX434" s="132">
        <f t="shared" si="38"/>
        <v>-11.47510541</v>
      </c>
      <c r="AY434" s="42">
        <v>711328.0</v>
      </c>
      <c r="AZ434" s="44">
        <v>636934.0</v>
      </c>
      <c r="BA434" s="44">
        <v>11589.0</v>
      </c>
      <c r="BB434" s="44">
        <v>35609.0</v>
      </c>
      <c r="BC434" s="44">
        <v>16161.0</v>
      </c>
      <c r="BD434" s="44">
        <v>2234.0</v>
      </c>
      <c r="BE434" s="71">
        <v>8801.0</v>
      </c>
      <c r="BF434" s="42">
        <v>548075.0</v>
      </c>
      <c r="BG434" s="44">
        <v>502516.0</v>
      </c>
      <c r="BH434" s="44">
        <v>7721.0</v>
      </c>
      <c r="BI434" s="44">
        <v>21132.0</v>
      </c>
      <c r="BJ434" s="44">
        <v>11315.0</v>
      </c>
      <c r="BK434" s="44">
        <v>1626.0</v>
      </c>
      <c r="BL434" s="71">
        <v>3765.0</v>
      </c>
      <c r="BM434" s="186"/>
      <c r="BN434" s="186"/>
      <c r="BO434" s="44"/>
      <c r="BP434" s="58"/>
      <c r="BQ434" s="58"/>
      <c r="BR434" s="58"/>
      <c r="BS434" s="58"/>
      <c r="BT434" s="58"/>
      <c r="BU434" s="58"/>
      <c r="BV434" s="58"/>
      <c r="BW434" s="58"/>
      <c r="BX434" s="58"/>
      <c r="BY434" s="58"/>
      <c r="BZ434" s="58"/>
      <c r="CA434" s="58"/>
      <c r="CB434" s="58"/>
      <c r="CC434" s="58"/>
      <c r="CD434" s="56"/>
      <c r="CE434" s="56"/>
      <c r="CF434" s="58"/>
      <c r="CG434" s="56"/>
      <c r="CH434" s="58"/>
      <c r="CI434" s="58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</row>
    <row r="435" ht="15.0" customHeight="1">
      <c r="A435" s="139" t="s">
        <v>2925</v>
      </c>
      <c r="B435" s="140" t="s">
        <v>2926</v>
      </c>
      <c r="C435" s="72" t="s">
        <v>2389</v>
      </c>
      <c r="D435" s="74" t="s">
        <v>2927</v>
      </c>
      <c r="E435" s="69" t="s">
        <v>2928</v>
      </c>
      <c r="F435" s="71" t="s">
        <v>2929</v>
      </c>
      <c r="G435" s="73">
        <v>1955.0</v>
      </c>
      <c r="H435" s="75" t="s">
        <v>192</v>
      </c>
      <c r="I435" s="73">
        <v>2014.0</v>
      </c>
      <c r="J435" s="87">
        <f t="shared" si="52"/>
        <v>0.4086906796</v>
      </c>
      <c r="K435" s="89">
        <f t="shared" si="53"/>
        <v>0.5677199506</v>
      </c>
      <c r="L435" s="42" t="str">
        <f t="shared" si="31"/>
        <v>R+</v>
      </c>
      <c r="M435" s="91">
        <f t="shared" si="32"/>
        <v>4.647276894</v>
      </c>
      <c r="N435" s="87">
        <f t="shared" si="6"/>
        <v>0.4629716351</v>
      </c>
      <c r="O435" s="89">
        <f t="shared" si="7"/>
        <v>0.5370283649</v>
      </c>
      <c r="P435" s="44" t="str">
        <f t="shared" si="33"/>
        <v>R+</v>
      </c>
      <c r="Q435" s="91">
        <f t="shared" si="34"/>
        <v>5.667355808</v>
      </c>
      <c r="R435" s="87">
        <f t="shared" si="8"/>
        <v>0.5006114631</v>
      </c>
      <c r="S435" s="89">
        <f t="shared" si="9"/>
        <v>0.4993885369</v>
      </c>
      <c r="T435" s="44" t="str">
        <f t="shared" si="35"/>
        <v>R+</v>
      </c>
      <c r="U435" s="91">
        <f t="shared" si="36"/>
        <v>3.627197979</v>
      </c>
      <c r="V435" s="87">
        <f t="shared" si="54"/>
        <v>0.4185643488</v>
      </c>
      <c r="W435" s="124">
        <f t="shared" si="55"/>
        <v>0.5814356512</v>
      </c>
      <c r="X435" s="87">
        <f t="shared" si="12"/>
        <v>0.3782086421</v>
      </c>
      <c r="Y435" s="124">
        <f t="shared" si="13"/>
        <v>0.6217913579</v>
      </c>
      <c r="Z435" s="87">
        <f t="shared" si="14"/>
        <v>0.9298911475</v>
      </c>
      <c r="AA435" s="89">
        <f t="shared" si="15"/>
        <v>0.01549019928</v>
      </c>
      <c r="AB435" s="89">
        <f t="shared" si="16"/>
        <v>0.02793463405</v>
      </c>
      <c r="AC435" s="89">
        <f t="shared" si="17"/>
        <v>0.01651573978</v>
      </c>
      <c r="AD435" s="89">
        <f t="shared" si="18"/>
        <v>0.004381689837</v>
      </c>
      <c r="AE435" s="89">
        <f t="shared" si="19"/>
        <v>0.005786589561</v>
      </c>
      <c r="AF435" s="87"/>
      <c r="AG435" s="124"/>
      <c r="AH435" s="21">
        <v>432.0</v>
      </c>
      <c r="AI435" s="128">
        <f t="shared" si="20"/>
        <v>299033</v>
      </c>
      <c r="AJ435" s="182">
        <v>122212.0</v>
      </c>
      <c r="AK435" s="182">
        <v>169767.0</v>
      </c>
      <c r="AL435" s="183">
        <v>7054.0</v>
      </c>
      <c r="AM435" s="42">
        <v>135921.0</v>
      </c>
      <c r="AN435" s="71">
        <v>223460.0</v>
      </c>
      <c r="AO435" s="42"/>
      <c r="AP435" s="71"/>
      <c r="AQ435" s="109">
        <f t="shared" si="21"/>
        <v>-4.647276894</v>
      </c>
      <c r="AR435" s="198">
        <v>382295.0</v>
      </c>
      <c r="AS435" s="182">
        <v>174988.0</v>
      </c>
      <c r="AT435" s="182">
        <v>202979.0</v>
      </c>
      <c r="AU435" s="132">
        <f t="shared" si="37"/>
        <v>-5.667355808</v>
      </c>
      <c r="AV435" s="128">
        <v>185438.0</v>
      </c>
      <c r="AW435" s="130">
        <v>184985.0</v>
      </c>
      <c r="AX435" s="132">
        <f t="shared" si="38"/>
        <v>-3.627197979</v>
      </c>
      <c r="AY435" s="42">
        <v>711209.0</v>
      </c>
      <c r="AZ435" s="44">
        <v>647963.0</v>
      </c>
      <c r="BA435" s="44">
        <v>10776.0</v>
      </c>
      <c r="BB435" s="44">
        <v>27092.0</v>
      </c>
      <c r="BC435" s="44">
        <v>14832.0</v>
      </c>
      <c r="BD435" s="44">
        <v>3044.0</v>
      </c>
      <c r="BE435" s="71">
        <v>7502.0</v>
      </c>
      <c r="BF435" s="42">
        <v>550929.0</v>
      </c>
      <c r="BG435" s="44">
        <v>512304.0</v>
      </c>
      <c r="BH435" s="44">
        <v>8534.0</v>
      </c>
      <c r="BI435" s="44">
        <v>15390.0</v>
      </c>
      <c r="BJ435" s="44">
        <v>9099.0</v>
      </c>
      <c r="BK435" s="44">
        <v>2414.0</v>
      </c>
      <c r="BL435" s="71">
        <v>3188.0</v>
      </c>
      <c r="BM435" s="186"/>
      <c r="BN435" s="186"/>
      <c r="BO435" s="44"/>
      <c r="BP435" s="58"/>
      <c r="BQ435" s="58"/>
      <c r="BR435" s="58"/>
      <c r="BS435" s="58"/>
      <c r="BT435" s="58"/>
      <c r="BU435" s="58"/>
      <c r="BV435" s="58"/>
      <c r="BW435" s="58"/>
      <c r="BX435" s="58"/>
      <c r="BY435" s="58"/>
      <c r="BZ435" s="58"/>
      <c r="CA435" s="58"/>
      <c r="CB435" s="58"/>
      <c r="CC435" s="58"/>
      <c r="CD435" s="56"/>
      <c r="CE435" s="56"/>
      <c r="CF435" s="58"/>
      <c r="CG435" s="56"/>
      <c r="CH435" s="58"/>
      <c r="CI435" s="58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</row>
    <row r="436" ht="15.0" customHeight="1">
      <c r="A436" s="176" t="s">
        <v>2930</v>
      </c>
      <c r="B436" s="178" t="s">
        <v>2931</v>
      </c>
      <c r="C436" s="72" t="s">
        <v>2932</v>
      </c>
      <c r="D436" s="74" t="s">
        <v>2933</v>
      </c>
      <c r="E436" s="69" t="s">
        <v>2934</v>
      </c>
      <c r="F436" s="71" t="s">
        <v>2935</v>
      </c>
      <c r="G436" s="73">
        <v>1971.0</v>
      </c>
      <c r="H436" s="75" t="s">
        <v>110</v>
      </c>
      <c r="I436" s="73">
        <v>2010.0</v>
      </c>
      <c r="J436" s="87">
        <f t="shared" si="52"/>
        <v>0.3940956654</v>
      </c>
      <c r="K436" s="89">
        <f t="shared" si="53"/>
        <v>0.5927746744</v>
      </c>
      <c r="L436" s="42" t="str">
        <f t="shared" si="31"/>
        <v>R+</v>
      </c>
      <c r="M436" s="91">
        <f t="shared" si="32"/>
        <v>1.615814399</v>
      </c>
      <c r="N436" s="87">
        <f t="shared" si="6"/>
        <v>0.4843948484</v>
      </c>
      <c r="O436" s="89">
        <f t="shared" si="7"/>
        <v>0.5156051516</v>
      </c>
      <c r="P436" s="44" t="str">
        <f t="shared" si="33"/>
        <v>R+</v>
      </c>
      <c r="Q436" s="91">
        <f t="shared" si="34"/>
        <v>3.525034478</v>
      </c>
      <c r="R436" s="87">
        <f t="shared" si="8"/>
        <v>0.5398174997</v>
      </c>
      <c r="S436" s="89">
        <f t="shared" si="9"/>
        <v>0.4601825003</v>
      </c>
      <c r="T436" s="44" t="str">
        <f t="shared" si="35"/>
        <v>D+</v>
      </c>
      <c r="U436" s="180">
        <f t="shared" si="36"/>
        <v>0.2934056809</v>
      </c>
      <c r="V436" s="87">
        <f t="shared" si="54"/>
        <v>0.3993388488</v>
      </c>
      <c r="W436" s="124">
        <f t="shared" si="55"/>
        <v>0.6006611512</v>
      </c>
      <c r="X436" s="87">
        <f t="shared" si="12"/>
        <v>0.4384874904</v>
      </c>
      <c r="Y436" s="124">
        <f t="shared" si="13"/>
        <v>0.5615125096</v>
      </c>
      <c r="Z436" s="87">
        <f t="shared" si="14"/>
        <v>0.9449570108</v>
      </c>
      <c r="AA436" s="89">
        <f t="shared" si="15"/>
        <v>0.004995771404</v>
      </c>
      <c r="AB436" s="89">
        <f t="shared" si="16"/>
        <v>0.01305476352</v>
      </c>
      <c r="AC436" s="89">
        <f t="shared" si="17"/>
        <v>0.01154781236</v>
      </c>
      <c r="AD436" s="89">
        <f t="shared" si="18"/>
        <v>0.01742218196</v>
      </c>
      <c r="AE436" s="89">
        <f t="shared" si="19"/>
        <v>0.008022459965</v>
      </c>
      <c r="AF436" s="87"/>
      <c r="AG436" s="124"/>
      <c r="AH436" s="21">
        <v>433.0</v>
      </c>
      <c r="AI436" s="128">
        <f t="shared" si="20"/>
        <v>286603</v>
      </c>
      <c r="AJ436" s="182">
        <v>112949.0</v>
      </c>
      <c r="AK436" s="182">
        <v>169891.0</v>
      </c>
      <c r="AL436" s="183">
        <v>3763.0</v>
      </c>
      <c r="AM436" s="42">
        <v>157524.0</v>
      </c>
      <c r="AN436" s="71">
        <v>201720.0</v>
      </c>
      <c r="AO436" s="42"/>
      <c r="AP436" s="71"/>
      <c r="AQ436" s="109">
        <f t="shared" si="21"/>
        <v>-1.615814399</v>
      </c>
      <c r="AR436" s="198">
        <v>373876.0</v>
      </c>
      <c r="AS436" s="182">
        <v>178841.0</v>
      </c>
      <c r="AT436" s="182">
        <v>190364.0</v>
      </c>
      <c r="AU436" s="132">
        <f t="shared" si="37"/>
        <v>-3.525034478</v>
      </c>
      <c r="AV436" s="128">
        <v>197706.0</v>
      </c>
      <c r="AW436" s="130">
        <v>168540.0</v>
      </c>
      <c r="AX436" s="132">
        <f t="shared" si="38"/>
        <v>0.2934056809</v>
      </c>
      <c r="AY436" s="42">
        <v>711417.0</v>
      </c>
      <c r="AZ436" s="44">
        <v>661125.0</v>
      </c>
      <c r="BA436" s="44">
        <v>4157.0</v>
      </c>
      <c r="BB436" s="44">
        <v>12549.0</v>
      </c>
      <c r="BC436" s="44">
        <v>10541.0</v>
      </c>
      <c r="BD436" s="44">
        <v>13985.0</v>
      </c>
      <c r="BE436" s="71">
        <v>9060.0</v>
      </c>
      <c r="BF436" s="42">
        <v>547463.0</v>
      </c>
      <c r="BG436" s="44">
        <v>517329.0</v>
      </c>
      <c r="BH436" s="44">
        <v>2735.0</v>
      </c>
      <c r="BI436" s="44">
        <v>7147.0</v>
      </c>
      <c r="BJ436" s="44">
        <v>6322.0</v>
      </c>
      <c r="BK436" s="44">
        <v>9538.0</v>
      </c>
      <c r="BL436" s="71">
        <v>4392.0</v>
      </c>
      <c r="BM436" s="186"/>
      <c r="BN436" s="186"/>
      <c r="BO436" s="44"/>
      <c r="BP436" s="58"/>
      <c r="BQ436" s="58"/>
      <c r="BR436" s="58"/>
      <c r="BS436" s="58"/>
      <c r="BT436" s="58"/>
      <c r="BU436" s="58"/>
      <c r="BV436" s="58"/>
      <c r="BW436" s="58"/>
      <c r="BX436" s="58"/>
      <c r="BY436" s="58"/>
      <c r="BZ436" s="58"/>
      <c r="CA436" s="58"/>
      <c r="CB436" s="58"/>
      <c r="CC436" s="58"/>
      <c r="CD436" s="56"/>
      <c r="CE436" s="56"/>
      <c r="CF436" s="58"/>
      <c r="CG436" s="56"/>
      <c r="CH436" s="58"/>
      <c r="CI436" s="58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</row>
    <row r="437" ht="15.0" customHeight="1">
      <c r="A437" s="139" t="s">
        <v>2936</v>
      </c>
      <c r="B437" s="140" t="s">
        <v>2937</v>
      </c>
      <c r="C437" s="72" t="s">
        <v>572</v>
      </c>
      <c r="D437" s="74" t="s">
        <v>2938</v>
      </c>
      <c r="E437" s="69" t="s">
        <v>2939</v>
      </c>
      <c r="F437" s="71" t="s">
        <v>2940</v>
      </c>
      <c r="G437" s="73">
        <v>1956.0</v>
      </c>
      <c r="H437" s="75" t="s">
        <v>103</v>
      </c>
      <c r="I437" s="73">
        <v>2010.0</v>
      </c>
      <c r="J437" s="87">
        <f t="shared" si="52"/>
        <v>0.3494076842</v>
      </c>
      <c r="K437" s="89">
        <f t="shared" si="53"/>
        <v>0.65007516</v>
      </c>
      <c r="L437" s="42" t="str">
        <f t="shared" si="31"/>
        <v>R+</v>
      </c>
      <c r="M437" s="91">
        <f t="shared" si="32"/>
        <v>1.574325071</v>
      </c>
      <c r="N437" s="87">
        <f t="shared" si="6"/>
        <v>0.481299851</v>
      </c>
      <c r="O437" s="89">
        <f t="shared" si="7"/>
        <v>0.518700149</v>
      </c>
      <c r="P437" s="44" t="str">
        <f t="shared" si="33"/>
        <v>R+</v>
      </c>
      <c r="Q437" s="91">
        <f t="shared" si="34"/>
        <v>3.834534217</v>
      </c>
      <c r="R437" s="87">
        <f t="shared" si="8"/>
        <v>0.5437422836</v>
      </c>
      <c r="S437" s="89">
        <f t="shared" si="9"/>
        <v>0.4562577164</v>
      </c>
      <c r="T437" s="44" t="str">
        <f t="shared" si="35"/>
        <v>D+</v>
      </c>
      <c r="U437" s="180">
        <f t="shared" si="36"/>
        <v>0.6858840744</v>
      </c>
      <c r="V437" s="87">
        <f t="shared" si="54"/>
        <v>0.3495884759</v>
      </c>
      <c r="W437" s="124">
        <f t="shared" si="55"/>
        <v>0.6504115241</v>
      </c>
      <c r="X437" s="87">
        <f t="shared" si="12"/>
        <v>0.4400455005</v>
      </c>
      <c r="Y437" s="124">
        <f t="shared" si="13"/>
        <v>0.5599544995</v>
      </c>
      <c r="Z437" s="87">
        <f t="shared" si="14"/>
        <v>0.913098917</v>
      </c>
      <c r="AA437" s="89">
        <f t="shared" si="15"/>
        <v>0.009404493444</v>
      </c>
      <c r="AB437" s="89">
        <f t="shared" si="16"/>
        <v>0.03205174606</v>
      </c>
      <c r="AC437" s="89">
        <f t="shared" si="17"/>
        <v>0.01653349666</v>
      </c>
      <c r="AD437" s="89">
        <f t="shared" si="18"/>
        <v>0.02129606429</v>
      </c>
      <c r="AE437" s="89">
        <f t="shared" si="19"/>
        <v>0.007615282534</v>
      </c>
      <c r="AF437" s="87"/>
      <c r="AG437" s="124"/>
      <c r="AH437" s="21">
        <v>434.0</v>
      </c>
      <c r="AI437" s="128">
        <f t="shared" si="20"/>
        <v>290048</v>
      </c>
      <c r="AJ437" s="182">
        <v>101345.0</v>
      </c>
      <c r="AK437" s="182">
        <v>188553.0</v>
      </c>
      <c r="AL437" s="197">
        <v>150.0</v>
      </c>
      <c r="AM437" s="42">
        <v>156287.0</v>
      </c>
      <c r="AN437" s="71">
        <v>198874.0</v>
      </c>
      <c r="AO437" s="42"/>
      <c r="AP437" s="71"/>
      <c r="AQ437" s="109">
        <f t="shared" si="21"/>
        <v>-1.574325071</v>
      </c>
      <c r="AR437" s="198">
        <v>372886.0</v>
      </c>
      <c r="AS437" s="182">
        <v>177346.0</v>
      </c>
      <c r="AT437" s="182">
        <v>191127.0</v>
      </c>
      <c r="AU437" s="132">
        <f t="shared" si="37"/>
        <v>-3.834534217</v>
      </c>
      <c r="AV437" s="128">
        <v>194663.0</v>
      </c>
      <c r="AW437" s="130">
        <v>163343.0</v>
      </c>
      <c r="AX437" s="132">
        <f t="shared" si="38"/>
        <v>0.6858840744</v>
      </c>
      <c r="AY437" s="42">
        <v>710441.0</v>
      </c>
      <c r="AZ437" s="44">
        <v>631736.0</v>
      </c>
      <c r="BA437" s="44">
        <v>7895.0</v>
      </c>
      <c r="BB437" s="44">
        <v>30688.0</v>
      </c>
      <c r="BC437" s="44">
        <v>14006.0</v>
      </c>
      <c r="BD437" s="44">
        <v>16564.0</v>
      </c>
      <c r="BE437" s="71">
        <v>9552.0</v>
      </c>
      <c r="BF437" s="42">
        <v>538785.0</v>
      </c>
      <c r="BG437" s="44">
        <v>491964.0</v>
      </c>
      <c r="BH437" s="44">
        <v>5067.0</v>
      </c>
      <c r="BI437" s="44">
        <v>17269.0</v>
      </c>
      <c r="BJ437" s="44">
        <v>8908.0</v>
      </c>
      <c r="BK437" s="44">
        <v>11474.0</v>
      </c>
      <c r="BL437" s="71">
        <v>4103.0</v>
      </c>
      <c r="BM437" s="186"/>
      <c r="BN437" s="186"/>
      <c r="BO437" s="44"/>
      <c r="BP437" s="58"/>
      <c r="BQ437" s="58"/>
      <c r="BR437" s="58"/>
      <c r="BS437" s="58"/>
      <c r="BT437" s="58"/>
      <c r="BU437" s="58"/>
      <c r="BV437" s="58"/>
      <c r="BW437" s="58"/>
      <c r="BX437" s="58"/>
      <c r="BY437" s="58"/>
      <c r="BZ437" s="58"/>
      <c r="CA437" s="58"/>
      <c r="CB437" s="58"/>
      <c r="CC437" s="58"/>
      <c r="CD437" s="56"/>
      <c r="CE437" s="56"/>
      <c r="CF437" s="58"/>
      <c r="CG437" s="56"/>
      <c r="CH437" s="58"/>
      <c r="CI437" s="58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</row>
    <row r="438" ht="15.0" customHeight="1">
      <c r="A438" s="290" t="s">
        <v>2941</v>
      </c>
      <c r="B438" s="291" t="s">
        <v>2942</v>
      </c>
      <c r="C438" s="258" t="s">
        <v>2943</v>
      </c>
      <c r="D438" s="259" t="s">
        <v>2944</v>
      </c>
      <c r="E438" s="169" t="s">
        <v>2945</v>
      </c>
      <c r="F438" s="66" t="s">
        <v>2946</v>
      </c>
      <c r="G438" s="62">
        <v>1954.0</v>
      </c>
      <c r="H438" s="292" t="s">
        <v>192</v>
      </c>
      <c r="I438" s="62">
        <v>2008.0</v>
      </c>
      <c r="J438" s="173">
        <f t="shared" si="52"/>
        <v>0.228970321</v>
      </c>
      <c r="K438" s="175">
        <f t="shared" si="53"/>
        <v>0.6846638401</v>
      </c>
      <c r="L438" s="262" t="str">
        <f t="shared" si="31"/>
        <v>R+</v>
      </c>
      <c r="M438" s="263">
        <f t="shared" si="32"/>
        <v>21.68776049</v>
      </c>
      <c r="N438" s="173">
        <f t="shared" si="6"/>
        <v>0.2883936599</v>
      </c>
      <c r="O438" s="175">
        <f t="shared" si="7"/>
        <v>0.7116063401</v>
      </c>
      <c r="P438" s="64" t="str">
        <f t="shared" si="33"/>
        <v>R+</v>
      </c>
      <c r="Q438" s="263">
        <f t="shared" si="34"/>
        <v>23.12515333</v>
      </c>
      <c r="R438" s="173">
        <f t="shared" si="8"/>
        <v>0.3343797664</v>
      </c>
      <c r="S438" s="175">
        <f t="shared" si="9"/>
        <v>0.6656202336</v>
      </c>
      <c r="T438" s="64" t="str">
        <f t="shared" si="35"/>
        <v>R+</v>
      </c>
      <c r="U438" s="263">
        <f t="shared" si="36"/>
        <v>20.25036765</v>
      </c>
      <c r="V438" s="173">
        <f t="shared" si="54"/>
        <v>0.2506148859</v>
      </c>
      <c r="W438" s="177">
        <f t="shared" si="55"/>
        <v>0.7493851141</v>
      </c>
      <c r="X438" s="173">
        <f t="shared" si="12"/>
        <v>0.2569936391</v>
      </c>
      <c r="Y438" s="177">
        <f t="shared" si="13"/>
        <v>0.7430063609</v>
      </c>
      <c r="Z438" s="173">
        <f t="shared" si="14"/>
        <v>0.8792828053</v>
      </c>
      <c r="AA438" s="175">
        <f t="shared" si="15"/>
        <v>0.007624514273</v>
      </c>
      <c r="AB438" s="175">
        <f t="shared" si="16"/>
        <v>0.0748907114</v>
      </c>
      <c r="AC438" s="175">
        <f t="shared" si="17"/>
        <v>0.008773445673</v>
      </c>
      <c r="AD438" s="175">
        <f t="shared" si="18"/>
        <v>0.01813069795</v>
      </c>
      <c r="AE438" s="175">
        <f t="shared" si="19"/>
        <v>0.01129782544</v>
      </c>
      <c r="AF438" s="173"/>
      <c r="AG438" s="177"/>
      <c r="AH438" s="21">
        <v>435.0</v>
      </c>
      <c r="AI438" s="265">
        <f t="shared" si="20"/>
        <v>165100</v>
      </c>
      <c r="AJ438" s="293">
        <v>37803.0</v>
      </c>
      <c r="AK438" s="293">
        <v>113038.0</v>
      </c>
      <c r="AL438" s="294">
        <v>14259.0</v>
      </c>
      <c r="AM438" s="262">
        <v>57573.0</v>
      </c>
      <c r="AN438" s="66">
        <v>166452.0</v>
      </c>
      <c r="AO438" s="262"/>
      <c r="AP438" s="66"/>
      <c r="AQ438" s="264">
        <f t="shared" si="21"/>
        <v>-21.68776049</v>
      </c>
      <c r="AR438" s="295">
        <v>247026.0</v>
      </c>
      <c r="AS438" s="293">
        <v>69286.0</v>
      </c>
      <c r="AT438" s="293">
        <v>170962.0</v>
      </c>
      <c r="AU438" s="267">
        <f t="shared" si="37"/>
        <v>-23.12515333</v>
      </c>
      <c r="AV438" s="265">
        <v>82868.0</v>
      </c>
      <c r="AW438" s="266">
        <v>164958.0</v>
      </c>
      <c r="AX438" s="267">
        <f t="shared" si="38"/>
        <v>-20.25036765</v>
      </c>
      <c r="AY438" s="262">
        <v>563626.0</v>
      </c>
      <c r="AZ438" s="64">
        <v>483874.0</v>
      </c>
      <c r="BA438" s="64">
        <v>4351.0</v>
      </c>
      <c r="BB438" s="64">
        <v>50231.0</v>
      </c>
      <c r="BC438" s="64">
        <v>4644.0</v>
      </c>
      <c r="BD438" s="64">
        <v>11784.0</v>
      </c>
      <c r="BE438" s="66">
        <v>8742.0</v>
      </c>
      <c r="BF438" s="262">
        <v>428224.0</v>
      </c>
      <c r="BG438" s="64">
        <v>376530.0</v>
      </c>
      <c r="BH438" s="64">
        <v>3265.0</v>
      </c>
      <c r="BI438" s="64">
        <v>32070.0</v>
      </c>
      <c r="BJ438" s="64">
        <v>3757.0</v>
      </c>
      <c r="BK438" s="64">
        <v>7764.0</v>
      </c>
      <c r="BL438" s="66">
        <v>4838.0</v>
      </c>
      <c r="BM438" s="186"/>
      <c r="BN438" s="186"/>
      <c r="BO438" s="44"/>
      <c r="BP438" s="58"/>
      <c r="BQ438" s="58"/>
      <c r="BR438" s="58"/>
      <c r="BS438" s="58"/>
      <c r="BT438" s="58"/>
      <c r="BU438" s="58"/>
      <c r="BV438" s="58"/>
      <c r="BW438" s="58"/>
      <c r="BX438" s="58"/>
      <c r="BY438" s="58"/>
      <c r="BZ438" s="58"/>
      <c r="CA438" s="58"/>
      <c r="CB438" s="58"/>
      <c r="CC438" s="58"/>
      <c r="CD438" s="56"/>
      <c r="CE438" s="56"/>
      <c r="CF438" s="58"/>
      <c r="CG438" s="56"/>
      <c r="CH438" s="58"/>
      <c r="CI438" s="58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</row>
  </sheetData>
  <mergeCells count="36">
    <mergeCell ref="A1:A2"/>
    <mergeCell ref="B1:B2"/>
    <mergeCell ref="C1:D1"/>
    <mergeCell ref="J1:K1"/>
    <mergeCell ref="H1:H2"/>
    <mergeCell ref="G1:G2"/>
    <mergeCell ref="E1:F1"/>
    <mergeCell ref="CH1:CN1"/>
    <mergeCell ref="CO1:CU1"/>
    <mergeCell ref="CV1:CW1"/>
    <mergeCell ref="CX1:CY1"/>
    <mergeCell ref="BX3:BY3"/>
    <mergeCell ref="BX2:BY2"/>
    <mergeCell ref="BZ1:CA1"/>
    <mergeCell ref="CE2:CF2"/>
    <mergeCell ref="R1:U1"/>
    <mergeCell ref="Z1:AE1"/>
    <mergeCell ref="X1:Y1"/>
    <mergeCell ref="V1:W1"/>
    <mergeCell ref="AF1:AG1"/>
    <mergeCell ref="L1:M2"/>
    <mergeCell ref="P3:Q3"/>
    <mergeCell ref="T3:U3"/>
    <mergeCell ref="L3:M3"/>
    <mergeCell ref="T2:U2"/>
    <mergeCell ref="P2:Q2"/>
    <mergeCell ref="N1:Q1"/>
    <mergeCell ref="AM1:AN1"/>
    <mergeCell ref="AI1:AL1"/>
    <mergeCell ref="BV1:BY1"/>
    <mergeCell ref="BP1:BU1"/>
    <mergeCell ref="BF1:BL1"/>
    <mergeCell ref="AV1:AX1"/>
    <mergeCell ref="AY1:BE1"/>
    <mergeCell ref="AO1:AP1"/>
    <mergeCell ref="AR1:AU1"/>
  </mergeCells>
  <conditionalFormatting sqref="L3:L438 T3:T438 P3:P438">
    <cfRule type="containsText" dxfId="0" priority="1" operator="containsText" text="D+">
      <formula>NOT(ISERROR(SEARCH(("D+"),(L3))))</formula>
    </cfRule>
  </conditionalFormatting>
  <conditionalFormatting sqref="L3:L438 T3:T438 P3:P438">
    <cfRule type="containsText" dxfId="1" priority="2" operator="containsText" text="R+">
      <formula>NOT(ISERROR(SEARCH(("R+"),(L3))))</formula>
    </cfRule>
  </conditionalFormatting>
  <conditionalFormatting sqref="N3:N438 R3:R438 X4:X438 AF4:AF438 V102 V115 V117 V317:V438">
    <cfRule type="cellIs" dxfId="0" priority="3" operator="greaterThan">
      <formula>0.5</formula>
    </cfRule>
  </conditionalFormatting>
  <conditionalFormatting sqref="O3:O438 S3:S438 Y4:Y438 AG4:AG438 W102 W115 W117 W317:W438">
    <cfRule type="cellIs" dxfId="1" priority="4" operator="greaterThan">
      <formula>0.5</formula>
    </cfRule>
  </conditionalFormatting>
  <conditionalFormatting sqref="AA4:AA438">
    <cfRule type="cellIs" dxfId="2" priority="5" operator="greaterThan">
      <formula>0.5</formula>
    </cfRule>
  </conditionalFormatting>
  <conditionalFormatting sqref="AB4:AB438">
    <cfRule type="cellIs" dxfId="3" priority="6" operator="greaterThan">
      <formula>0.5</formula>
    </cfRule>
  </conditionalFormatting>
  <conditionalFormatting sqref="AC4:AC438">
    <cfRule type="cellIs" dxfId="4" priority="7" operator="greaterThan">
      <formula>0.5</formula>
    </cfRule>
  </conditionalFormatting>
  <conditionalFormatting sqref="AD4:AD438">
    <cfRule type="cellIs" dxfId="5" priority="8" operator="greaterThan">
      <formula>0.5</formula>
    </cfRule>
  </conditionalFormatting>
  <conditionalFormatting sqref="Z4:Z438">
    <cfRule type="cellIs" dxfId="6" priority="9" operator="lessThan">
      <formula>0.5</formula>
    </cfRule>
  </conditionalFormatting>
  <conditionalFormatting sqref="BQ3:BQ54">
    <cfRule type="cellIs" dxfId="2" priority="10" operator="greaterThan">
      <formula>0.5</formula>
    </cfRule>
  </conditionalFormatting>
  <conditionalFormatting sqref="BR3:BR54">
    <cfRule type="cellIs" dxfId="3" priority="11" operator="greaterThan">
      <formula>0.5</formula>
    </cfRule>
  </conditionalFormatting>
  <conditionalFormatting sqref="BZ3 BZ54">
    <cfRule type="expression" dxfId="0" priority="12">
      <formula>(BZ3-CA3)&gt;0</formula>
    </cfRule>
  </conditionalFormatting>
  <conditionalFormatting sqref="CA3 CA54">
    <cfRule type="expression" dxfId="1" priority="13">
      <formula>(CA3-BZ3)&gt;0</formula>
    </cfRule>
  </conditionalFormatting>
  <conditionalFormatting sqref="BX3:BX54">
    <cfRule type="containsText" dxfId="0" priority="14" operator="containsText" text="D+">
      <formula>NOT(ISERROR(SEARCH(("D+"),(BX3))))</formula>
    </cfRule>
  </conditionalFormatting>
  <conditionalFormatting sqref="BX3:BX54">
    <cfRule type="containsText" dxfId="1" priority="15" operator="containsText" text="R+">
      <formula>NOT(ISERROR(SEARCH(("R+"),(BX3))))</formula>
    </cfRule>
  </conditionalFormatting>
  <conditionalFormatting sqref="BY4:BY54">
    <cfRule type="expression" dxfId="0" priority="16">
      <formula>CC4&gt;0</formula>
    </cfRule>
  </conditionalFormatting>
  <conditionalFormatting sqref="BY4:BY54">
    <cfRule type="expression" dxfId="1" priority="17">
      <formula>CC4&lt;0</formula>
    </cfRule>
  </conditionalFormatting>
  <conditionalFormatting sqref="CB4:CB54">
    <cfRule type="expression" dxfId="1" priority="18">
      <formula>CD4&lt;0</formula>
    </cfRule>
  </conditionalFormatting>
  <conditionalFormatting sqref="CB4:CB54">
    <cfRule type="expression" dxfId="0" priority="19">
      <formula>CD4&gt;0</formula>
    </cfRule>
  </conditionalFormatting>
  <conditionalFormatting sqref="BS3:BS54">
    <cfRule type="cellIs" dxfId="4" priority="20" operator="greaterThan">
      <formula>0.5</formula>
    </cfRule>
  </conditionalFormatting>
  <conditionalFormatting sqref="BT3:BT54">
    <cfRule type="cellIs" dxfId="5" priority="21" operator="greaterThan">
      <formula>0.5</formula>
    </cfRule>
  </conditionalFormatting>
  <conditionalFormatting sqref="BP3:BP54">
    <cfRule type="cellIs" dxfId="6" priority="22" operator="lessThan">
      <formula>0.5</formula>
    </cfRule>
  </conditionalFormatting>
  <conditionalFormatting sqref="M4:M438">
    <cfRule type="expression" dxfId="0" priority="23">
      <formula>AQ4&gt;0</formula>
    </cfRule>
  </conditionalFormatting>
  <conditionalFormatting sqref="M4:M438">
    <cfRule type="expression" dxfId="1" priority="24">
      <formula>AQ4&lt;0</formula>
    </cfRule>
  </conditionalFormatting>
  <conditionalFormatting sqref="AA3">
    <cfRule type="cellIs" dxfId="2" priority="25" operator="greaterThan">
      <formula>0.5</formula>
    </cfRule>
  </conditionalFormatting>
  <conditionalFormatting sqref="AB3">
    <cfRule type="cellIs" dxfId="3" priority="26" operator="greaterThan">
      <formula>0.5</formula>
    </cfRule>
  </conditionalFormatting>
  <conditionalFormatting sqref="AC3">
    <cfRule type="cellIs" dxfId="4" priority="27" operator="greaterThan">
      <formula>0.5</formula>
    </cfRule>
  </conditionalFormatting>
  <conditionalFormatting sqref="AD3">
    <cfRule type="cellIs" dxfId="5" priority="28" operator="greaterThan">
      <formula>0.5</formula>
    </cfRule>
  </conditionalFormatting>
  <conditionalFormatting sqref="Z3">
    <cfRule type="cellIs" dxfId="6" priority="29" operator="lessThan">
      <formula>0.5</formula>
    </cfRule>
  </conditionalFormatting>
  <conditionalFormatting sqref="X3 AF3">
    <cfRule type="cellIs" dxfId="0" priority="30" operator="greaterThan">
      <formula>0.5</formula>
    </cfRule>
  </conditionalFormatting>
  <conditionalFormatting sqref="Y3:Y316 AG3:AG316">
    <cfRule type="cellIs" dxfId="1" priority="31" operator="greaterThan">
      <formula>0.5</formula>
    </cfRule>
  </conditionalFormatting>
  <conditionalFormatting sqref="BV3:BV54">
    <cfRule type="cellIs" dxfId="0" priority="32" operator="greaterThan">
      <formula>0.5</formula>
    </cfRule>
  </conditionalFormatting>
  <conditionalFormatting sqref="BW3:BW54">
    <cfRule type="cellIs" dxfId="1" priority="33" operator="greaterThan">
      <formula>0.5</formula>
    </cfRule>
  </conditionalFormatting>
  <conditionalFormatting sqref="CA4:CA53">
    <cfRule type="cellIs" dxfId="1" priority="34" operator="greaterThan">
      <formula>0.5</formula>
    </cfRule>
  </conditionalFormatting>
  <conditionalFormatting sqref="BZ4:BZ53">
    <cfRule type="cellIs" dxfId="0" priority="35" operator="greaterThan">
      <formula>0.5</formula>
    </cfRule>
  </conditionalFormatting>
  <conditionalFormatting sqref="Q4:Q438">
    <cfRule type="expression" dxfId="0" priority="36">
      <formula>AU4&gt;0</formula>
    </cfRule>
  </conditionalFormatting>
  <conditionalFormatting sqref="Q4:Q438">
    <cfRule type="expression" dxfId="1" priority="37">
      <formula>AU4&lt;0</formula>
    </cfRule>
  </conditionalFormatting>
  <conditionalFormatting sqref="U4:U438">
    <cfRule type="expression" dxfId="0" priority="38">
      <formula>AX4&gt;0</formula>
    </cfRule>
  </conditionalFormatting>
  <conditionalFormatting sqref="U4:U438">
    <cfRule type="expression" dxfId="1" priority="39">
      <formula>AX4&lt;0</formula>
    </cfRule>
  </conditionalFormatting>
  <conditionalFormatting sqref="V4:V316 AF153 AF224 AF271 AF309">
    <cfRule type="cellIs" dxfId="0" priority="40" operator="greaterThan">
      <formula>0.5</formula>
    </cfRule>
  </conditionalFormatting>
  <conditionalFormatting sqref="W4:W56 W58:W316 AG153 AG224 AG271 AG309">
    <cfRule type="cellIs" dxfId="1" priority="41" operator="greaterThan">
      <formula>0.5</formula>
    </cfRule>
  </conditionalFormatting>
  <conditionalFormatting sqref="V3">
    <cfRule type="cellIs" dxfId="0" priority="42" operator="greaterThan">
      <formula>0.5</formula>
    </cfRule>
  </conditionalFormatting>
  <conditionalFormatting sqref="W3:W56 W58:W316 AG153 AG224 AG271 AG309">
    <cfRule type="cellIs" dxfId="1" priority="43" operator="greaterThan">
      <formula>0.5</formula>
    </cfRule>
  </conditionalFormatting>
  <conditionalFormatting sqref="J3:J438">
    <cfRule type="expression" dxfId="0" priority="44">
      <formula>J3&gt;K3</formula>
    </cfRule>
  </conditionalFormatting>
  <conditionalFormatting sqref="K3:K438">
    <cfRule type="expression" dxfId="1" priority="45">
      <formula>K3&gt;J3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7.29" defaultRowHeight="15.75"/>
  <cols>
    <col customWidth="1" min="1" max="2" width="7.14"/>
    <col customWidth="1" min="3" max="3" width="1.43"/>
    <col customWidth="1" min="4" max="4" width="5.71"/>
    <col customWidth="1" min="5" max="6" width="10.71"/>
    <col customWidth="1" min="7" max="8" width="12.86"/>
    <col customWidth="1" min="9" max="9" width="5.14"/>
    <col customWidth="1" min="10" max="10" width="7.71"/>
    <col customWidth="1" min="11" max="11" width="10.29"/>
    <col customWidth="1" min="12" max="15" width="7.14"/>
    <col customWidth="1" min="16" max="16" width="2.86"/>
    <col customWidth="1" min="17" max="17" width="2.71"/>
    <col customWidth="1" min="18" max="19" width="7.14"/>
    <col customWidth="1" min="20" max="20" width="2.86"/>
    <col customWidth="1" min="21" max="21" width="2.71"/>
    <col customWidth="1" min="22" max="23" width="7.14"/>
    <col customWidth="1" min="24" max="24" width="2.86"/>
    <col customWidth="1" min="25" max="25" width="2.71"/>
    <col customWidth="1" min="26" max="31" width="5.86"/>
    <col customWidth="1" min="32" max="33" width="9.14"/>
    <col customWidth="1" min="34" max="36" width="10.14"/>
    <col customWidth="1" min="37" max="37" width="9.14"/>
    <col customWidth="1" min="38" max="39" width="8.71"/>
    <col customWidth="1" min="40" max="57" width="9.14"/>
  </cols>
  <sheetData>
    <row r="1" ht="15.0" customHeight="1">
      <c r="A1" s="3" t="s">
        <v>1</v>
      </c>
      <c r="B1" s="4"/>
      <c r="C1" s="4"/>
      <c r="D1" s="7" t="s">
        <v>6</v>
      </c>
      <c r="E1" s="5" t="s">
        <v>10</v>
      </c>
      <c r="F1" s="6"/>
      <c r="G1" s="5" t="s">
        <v>7</v>
      </c>
      <c r="H1" s="6"/>
      <c r="I1" s="1" t="s">
        <v>8</v>
      </c>
      <c r="J1" s="1" t="s">
        <v>9</v>
      </c>
      <c r="K1" s="10" t="s">
        <v>12</v>
      </c>
      <c r="L1" s="5" t="s">
        <v>20</v>
      </c>
      <c r="M1" s="6"/>
      <c r="N1" s="5" t="s">
        <v>21</v>
      </c>
      <c r="O1" s="6"/>
      <c r="P1" s="19" t="s">
        <v>16</v>
      </c>
      <c r="Q1" s="4"/>
      <c r="R1" s="5" t="s">
        <v>18</v>
      </c>
      <c r="S1" s="6"/>
      <c r="T1" s="6"/>
      <c r="U1" s="6"/>
      <c r="V1" s="5" t="s">
        <v>19</v>
      </c>
      <c r="W1" s="6"/>
      <c r="X1" s="6"/>
      <c r="Y1" s="6"/>
      <c r="Z1" s="17" t="s">
        <v>23</v>
      </c>
      <c r="AA1" s="6"/>
      <c r="AB1" s="6"/>
      <c r="AC1" s="6"/>
      <c r="AD1" s="6"/>
      <c r="AE1" s="14"/>
      <c r="AF1" s="21"/>
      <c r="AG1" s="3" t="s">
        <v>20</v>
      </c>
      <c r="AH1" s="4"/>
      <c r="AI1" s="4"/>
      <c r="AJ1" s="4"/>
      <c r="AK1" s="9"/>
      <c r="AL1" s="3" t="s">
        <v>25</v>
      </c>
      <c r="AM1" s="4"/>
      <c r="AN1" s="4"/>
      <c r="AO1" s="3" t="s">
        <v>28</v>
      </c>
      <c r="AP1" s="4"/>
      <c r="AQ1" s="4"/>
      <c r="AR1" s="3" t="s">
        <v>30</v>
      </c>
      <c r="AS1" s="4"/>
      <c r="AT1" s="4"/>
      <c r="AU1" s="4"/>
      <c r="AV1" s="4"/>
      <c r="AW1" s="4"/>
      <c r="AX1" s="4"/>
      <c r="AY1" s="3" t="s">
        <v>32</v>
      </c>
      <c r="AZ1" s="4"/>
      <c r="BA1" s="4"/>
      <c r="BB1" s="4"/>
      <c r="BC1" s="4"/>
      <c r="BD1" s="4"/>
      <c r="BE1" s="4"/>
    </row>
    <row r="2" ht="15.0" customHeight="1">
      <c r="A2" s="24" t="s">
        <v>33</v>
      </c>
      <c r="B2" s="26" t="s">
        <v>35</v>
      </c>
      <c r="C2" s="28" t="s">
        <v>38</v>
      </c>
      <c r="D2" s="30"/>
      <c r="E2" s="23" t="s">
        <v>31</v>
      </c>
      <c r="F2" s="25" t="s">
        <v>34</v>
      </c>
      <c r="G2" s="23" t="s">
        <v>36</v>
      </c>
      <c r="H2" s="25" t="s">
        <v>37</v>
      </c>
      <c r="I2" s="22"/>
      <c r="J2" s="22"/>
      <c r="K2" s="22"/>
      <c r="L2" s="32" t="s">
        <v>41</v>
      </c>
      <c r="M2" s="43" t="s">
        <v>42</v>
      </c>
      <c r="N2" s="45" t="s">
        <v>41</v>
      </c>
      <c r="O2" s="43" t="s">
        <v>42</v>
      </c>
      <c r="P2" s="47"/>
      <c r="Q2" s="48"/>
      <c r="R2" s="5" t="s">
        <v>43</v>
      </c>
      <c r="S2" s="41" t="s">
        <v>44</v>
      </c>
      <c r="T2" s="41" t="s">
        <v>45</v>
      </c>
      <c r="U2" s="6"/>
      <c r="V2" s="5" t="s">
        <v>43</v>
      </c>
      <c r="W2" s="41" t="s">
        <v>47</v>
      </c>
      <c r="X2" s="41" t="s">
        <v>48</v>
      </c>
      <c r="Y2" s="6"/>
      <c r="Z2" s="23" t="s">
        <v>49</v>
      </c>
      <c r="AA2" s="50" t="s">
        <v>50</v>
      </c>
      <c r="AB2" s="60" t="s">
        <v>51</v>
      </c>
      <c r="AC2" s="50" t="s">
        <v>58</v>
      </c>
      <c r="AD2" s="50" t="s">
        <v>59</v>
      </c>
      <c r="AE2" s="25" t="s">
        <v>52</v>
      </c>
      <c r="AF2" s="21"/>
      <c r="AG2" s="23" t="s">
        <v>46</v>
      </c>
      <c r="AH2" s="50" t="s">
        <v>41</v>
      </c>
      <c r="AI2" s="50" t="s">
        <v>42</v>
      </c>
      <c r="AJ2" s="25" t="s">
        <v>52</v>
      </c>
      <c r="AK2" s="62" t="s">
        <v>60</v>
      </c>
      <c r="AL2" s="23" t="s">
        <v>43</v>
      </c>
      <c r="AM2" s="50" t="s">
        <v>44</v>
      </c>
      <c r="AN2" s="25" t="s">
        <v>55</v>
      </c>
      <c r="AO2" s="23" t="s">
        <v>43</v>
      </c>
      <c r="AP2" s="50" t="s">
        <v>47</v>
      </c>
      <c r="AQ2" s="25" t="s">
        <v>62</v>
      </c>
      <c r="AR2" s="23" t="s">
        <v>46</v>
      </c>
      <c r="AS2" s="64" t="s">
        <v>63</v>
      </c>
      <c r="AT2" s="64" t="s">
        <v>65</v>
      </c>
      <c r="AU2" s="50" t="s">
        <v>66</v>
      </c>
      <c r="AV2" s="64" t="s">
        <v>67</v>
      </c>
      <c r="AW2" s="64" t="s">
        <v>68</v>
      </c>
      <c r="AX2" s="66" t="s">
        <v>69</v>
      </c>
      <c r="AY2" s="23" t="s">
        <v>46</v>
      </c>
      <c r="AZ2" s="64" t="s">
        <v>63</v>
      </c>
      <c r="BA2" s="64" t="s">
        <v>65</v>
      </c>
      <c r="BB2" s="64" t="s">
        <v>71</v>
      </c>
      <c r="BC2" s="64" t="s">
        <v>72</v>
      </c>
      <c r="BD2" s="64" t="s">
        <v>68</v>
      </c>
      <c r="BE2" s="66" t="s">
        <v>69</v>
      </c>
    </row>
    <row r="3" ht="15.0" customHeight="1">
      <c r="A3" s="68" t="s">
        <v>73</v>
      </c>
      <c r="B3" s="4"/>
      <c r="C3" s="20"/>
      <c r="D3" s="70">
        <v>2.0</v>
      </c>
      <c r="E3" s="72" t="s">
        <v>76</v>
      </c>
      <c r="F3" s="74" t="s">
        <v>77</v>
      </c>
      <c r="G3" s="69" t="s">
        <v>79</v>
      </c>
      <c r="H3" s="44" t="s">
        <v>80</v>
      </c>
      <c r="I3" s="9">
        <v>1946.0</v>
      </c>
      <c r="J3" s="75" t="s">
        <v>81</v>
      </c>
      <c r="K3" s="73">
        <v>1996.0</v>
      </c>
      <c r="L3" s="78">
        <f t="shared" ref="L3:L5" si="1">AH3/AG3</f>
        <v>0</v>
      </c>
      <c r="M3" s="80">
        <f t="shared" ref="M3:M102" si="2">AI3/AG3</f>
        <v>0.9725164713</v>
      </c>
      <c r="N3" s="82">
        <f t="shared" ref="N3:N5" si="3">AH3/(AH3+AI3)</f>
        <v>0</v>
      </c>
      <c r="O3" s="82">
        <f t="shared" ref="O3:O5" si="4">AI3/(AH3+AI3)</f>
        <v>1</v>
      </c>
      <c r="P3" s="42" t="str">
        <f t="shared" ref="P3:P102" si="5">IF(AK3&gt;0,"D+","R+")</f>
        <v>R+</v>
      </c>
      <c r="Q3" s="85">
        <f t="shared" ref="Q3:Q102" si="6">ABS(AK3)</f>
        <v>13.88020566</v>
      </c>
      <c r="R3" s="87">
        <f t="shared" ref="R3:R102" si="7">AL3/(AL3+AM3)</f>
        <v>0.3878377147</v>
      </c>
      <c r="S3" s="89">
        <f t="shared" ref="S3:S102" si="8">AM3/(AL3+AM3)</f>
        <v>0.6121622853</v>
      </c>
      <c r="T3" s="44" t="str">
        <f t="shared" ref="T3:T102" si="9">IF(AN3&gt;0,"D+","R+")</f>
        <v>R+</v>
      </c>
      <c r="U3" s="91">
        <f t="shared" ref="U3:U102" si="10">ABS(AN3)</f>
        <v>13.18116427</v>
      </c>
      <c r="V3" s="87">
        <f t="shared" ref="V3:V102" si="11">AO3/(AO3+AP3)</f>
        <v>0.3910909725</v>
      </c>
      <c r="W3" s="89">
        <f t="shared" ref="W3:W102" si="12">AP3/(AO3+AP3)</f>
        <v>0.6089090275</v>
      </c>
      <c r="X3" s="44" t="str">
        <f t="shared" ref="X3:X102" si="13">IF(AQ3&gt;0,"D+","R+")</f>
        <v>R+</v>
      </c>
      <c r="Y3" s="91">
        <f t="shared" ref="Y3:Y26" si="14">ABS(AQ3)</f>
        <v>14.57924704</v>
      </c>
      <c r="Z3" s="88">
        <f t="shared" ref="Z3:Z102" si="15">AZ3/AY3</f>
        <v>0.6938768292</v>
      </c>
      <c r="AA3" s="92">
        <f t="shared" ref="AA3:AA102" si="16">BA3/AY3</f>
        <v>0.2473840073</v>
      </c>
      <c r="AB3" s="92">
        <f t="shared" ref="AB3:AB102" si="17">BB3/AY3</f>
        <v>0.0324450268</v>
      </c>
      <c r="AC3" s="92">
        <f t="shared" ref="AC3:AC102" si="18">BC3/AY3</f>
        <v>0.01141755891</v>
      </c>
      <c r="AD3" s="92">
        <f t="shared" ref="AD3:AD102" si="19">BD3/AY3</f>
        <v>0.005360163212</v>
      </c>
      <c r="AE3" s="94">
        <f t="shared" ref="AE3:AE102" si="20">BE3/AY3</f>
        <v>0.009516414574</v>
      </c>
      <c r="AF3" s="21"/>
      <c r="AG3" s="97">
        <v>818090.0</v>
      </c>
      <c r="AH3" s="97">
        <v>0.0</v>
      </c>
      <c r="AI3" s="97">
        <v>795606.0</v>
      </c>
      <c r="AJ3" s="99">
        <v>22484.0</v>
      </c>
      <c r="AK3" s="109">
        <f t="shared" ref="AK3:AK102" si="21">(AN3+AQ3)/2</f>
        <v>-13.88020566</v>
      </c>
      <c r="AL3" s="111">
        <v>795696.0</v>
      </c>
      <c r="AM3" s="114">
        <v>1255925.0</v>
      </c>
      <c r="AN3" s="117">
        <f t="shared" ref="AN3:AN102" si="22">(AL3/(AL3+AM3)-51.9649357365972%)*100</f>
        <v>-13.18116427</v>
      </c>
      <c r="AO3" s="111">
        <v>813479.0</v>
      </c>
      <c r="AP3" s="114">
        <v>1266546.0</v>
      </c>
      <c r="AQ3" s="117">
        <f t="shared" ref="AQ3:AQ102" si="23">(AO3/(AO3+AP3)-53.6883442904421%)*100</f>
        <v>-14.57924704</v>
      </c>
      <c r="AR3" s="42">
        <v>4779736.0</v>
      </c>
      <c r="AS3" s="44">
        <v>3204402.0</v>
      </c>
      <c r="AT3" s="44">
        <v>1244437.0</v>
      </c>
      <c r="AU3" s="44">
        <v>185602.0</v>
      </c>
      <c r="AV3" s="44">
        <v>54913.0</v>
      </c>
      <c r="AW3" s="44">
        <v>25907.0</v>
      </c>
      <c r="AX3" s="71">
        <v>64475.0</v>
      </c>
      <c r="AY3" s="42">
        <v>3647277.0</v>
      </c>
      <c r="AZ3" s="44">
        <v>2530761.0</v>
      </c>
      <c r="BA3" s="44">
        <v>902278.0</v>
      </c>
      <c r="BB3" s="44">
        <v>118336.0</v>
      </c>
      <c r="BC3" s="44">
        <v>41643.0</v>
      </c>
      <c r="BD3" s="44">
        <v>19550.0</v>
      </c>
      <c r="BE3" s="71">
        <v>34709.0</v>
      </c>
    </row>
    <row r="4" ht="15.0" customHeight="1">
      <c r="A4" s="120" t="s">
        <v>73</v>
      </c>
      <c r="C4" s="79"/>
      <c r="D4" s="122">
        <v>3.0</v>
      </c>
      <c r="E4" s="72" t="s">
        <v>96</v>
      </c>
      <c r="F4" s="74" t="s">
        <v>97</v>
      </c>
      <c r="G4" s="69" t="s">
        <v>98</v>
      </c>
      <c r="H4" s="44" t="s">
        <v>99</v>
      </c>
      <c r="I4" s="73">
        <v>1934.0</v>
      </c>
      <c r="J4" s="75" t="s">
        <v>100</v>
      </c>
      <c r="K4" s="73">
        <v>1986.0</v>
      </c>
      <c r="L4" s="87">
        <f t="shared" si="1"/>
        <v>0.3471015463</v>
      </c>
      <c r="M4" s="124">
        <f t="shared" si="2"/>
        <v>0.6517547302</v>
      </c>
      <c r="N4" s="89">
        <f t="shared" si="3"/>
        <v>0.3474989891</v>
      </c>
      <c r="O4" s="89">
        <f t="shared" si="4"/>
        <v>0.6525010109</v>
      </c>
      <c r="P4" s="42" t="str">
        <f t="shared" si="5"/>
        <v>R+</v>
      </c>
      <c r="Q4" s="91">
        <f t="shared" si="6"/>
        <v>13.88020566</v>
      </c>
      <c r="R4" s="87">
        <f t="shared" si="7"/>
        <v>0.3878377147</v>
      </c>
      <c r="S4" s="89">
        <f t="shared" si="8"/>
        <v>0.6121622853</v>
      </c>
      <c r="T4" s="44" t="str">
        <f t="shared" si="9"/>
        <v>R+</v>
      </c>
      <c r="U4" s="91">
        <f t="shared" si="10"/>
        <v>13.18116427</v>
      </c>
      <c r="V4" s="87">
        <f t="shared" si="11"/>
        <v>0.3910909725</v>
      </c>
      <c r="W4" s="89">
        <f t="shared" si="12"/>
        <v>0.6089090275</v>
      </c>
      <c r="X4" s="44" t="str">
        <f t="shared" si="13"/>
        <v>R+</v>
      </c>
      <c r="Y4" s="91">
        <f t="shared" si="14"/>
        <v>14.57924704</v>
      </c>
      <c r="Z4" s="87">
        <f t="shared" si="15"/>
        <v>0.6938768292</v>
      </c>
      <c r="AA4" s="89">
        <f t="shared" si="16"/>
        <v>0.2473840073</v>
      </c>
      <c r="AB4" s="89">
        <f t="shared" si="17"/>
        <v>0.0324450268</v>
      </c>
      <c r="AC4" s="89">
        <f t="shared" si="18"/>
        <v>0.01141755891</v>
      </c>
      <c r="AD4" s="89">
        <f t="shared" si="19"/>
        <v>0.005360163212</v>
      </c>
      <c r="AE4" s="124">
        <f t="shared" si="20"/>
        <v>0.009516414574</v>
      </c>
      <c r="AF4" s="21"/>
      <c r="AG4" s="99">
        <v>1485499.0</v>
      </c>
      <c r="AH4" s="99">
        <v>515619.0</v>
      </c>
      <c r="AI4" s="99">
        <v>968181.0</v>
      </c>
      <c r="AJ4" s="99">
        <v>1699.0</v>
      </c>
      <c r="AK4" s="109">
        <f t="shared" si="21"/>
        <v>-13.88020566</v>
      </c>
      <c r="AL4" s="128">
        <v>795696.0</v>
      </c>
      <c r="AM4" s="130">
        <v>1255925.0</v>
      </c>
      <c r="AN4" s="132">
        <f t="shared" si="22"/>
        <v>-13.18116427</v>
      </c>
      <c r="AO4" s="128">
        <v>813479.0</v>
      </c>
      <c r="AP4" s="130">
        <v>1266546.0</v>
      </c>
      <c r="AQ4" s="132">
        <f t="shared" si="23"/>
        <v>-14.57924704</v>
      </c>
      <c r="AR4" s="42">
        <v>4779736.0</v>
      </c>
      <c r="AS4" s="44">
        <v>3204402.0</v>
      </c>
      <c r="AT4" s="44">
        <v>1244437.0</v>
      </c>
      <c r="AU4" s="44">
        <v>185602.0</v>
      </c>
      <c r="AV4" s="44">
        <v>54913.0</v>
      </c>
      <c r="AW4" s="44">
        <v>25907.0</v>
      </c>
      <c r="AX4" s="71">
        <v>64475.0</v>
      </c>
      <c r="AY4" s="42">
        <v>3647277.0</v>
      </c>
      <c r="AZ4" s="44">
        <v>2530761.0</v>
      </c>
      <c r="BA4" s="44">
        <v>902278.0</v>
      </c>
      <c r="BB4" s="44">
        <v>118336.0</v>
      </c>
      <c r="BC4" s="44">
        <v>41643.0</v>
      </c>
      <c r="BD4" s="44">
        <v>19550.0</v>
      </c>
      <c r="BE4" s="71">
        <v>34709.0</v>
      </c>
    </row>
    <row r="5" ht="15.0" customHeight="1">
      <c r="A5" s="134" t="s">
        <v>105</v>
      </c>
      <c r="C5" s="79"/>
      <c r="D5" s="70">
        <v>2.0</v>
      </c>
      <c r="E5" s="72" t="s">
        <v>106</v>
      </c>
      <c r="F5" s="74" t="s">
        <v>107</v>
      </c>
      <c r="G5" s="69" t="s">
        <v>108</v>
      </c>
      <c r="H5" s="44" t="s">
        <v>109</v>
      </c>
      <c r="I5" s="73">
        <v>1964.0</v>
      </c>
      <c r="J5" s="75" t="s">
        <v>110</v>
      </c>
      <c r="K5" s="73">
        <v>2014.0</v>
      </c>
      <c r="L5" s="87">
        <f t="shared" si="1"/>
        <v>0.4583250708</v>
      </c>
      <c r="M5" s="124">
        <f t="shared" si="2"/>
        <v>0.4796211048</v>
      </c>
      <c r="N5" s="89">
        <f t="shared" si="3"/>
        <v>0.4886475181</v>
      </c>
      <c r="O5" s="89">
        <f t="shared" si="4"/>
        <v>0.5113524819</v>
      </c>
      <c r="P5" s="42" t="str">
        <f t="shared" si="5"/>
        <v>R+</v>
      </c>
      <c r="Q5" s="91">
        <f t="shared" si="6"/>
        <v>12.01667771</v>
      </c>
      <c r="R5" s="87">
        <f t="shared" si="7"/>
        <v>0.4268470952</v>
      </c>
      <c r="S5" s="89">
        <f t="shared" si="8"/>
        <v>0.5731529048</v>
      </c>
      <c r="T5" s="44" t="str">
        <f t="shared" si="9"/>
        <v>R+</v>
      </c>
      <c r="U5" s="91">
        <f t="shared" si="10"/>
        <v>9.280226218</v>
      </c>
      <c r="V5" s="87">
        <f t="shared" si="11"/>
        <v>0.3893521508</v>
      </c>
      <c r="W5" s="89">
        <f t="shared" si="12"/>
        <v>0.6106478492</v>
      </c>
      <c r="X5" s="44" t="str">
        <f t="shared" si="13"/>
        <v>R+</v>
      </c>
      <c r="Y5" s="91">
        <f t="shared" si="14"/>
        <v>14.75312921</v>
      </c>
      <c r="Z5" s="87">
        <f t="shared" si="15"/>
        <v>0.683612353</v>
      </c>
      <c r="AA5" s="89">
        <f t="shared" si="16"/>
        <v>0.03077333067</v>
      </c>
      <c r="AB5" s="89">
        <f t="shared" si="17"/>
        <v>0.04656932291</v>
      </c>
      <c r="AC5" s="89">
        <f t="shared" si="18"/>
        <v>0.06165402578</v>
      </c>
      <c r="AD5" s="89">
        <f t="shared" si="19"/>
        <v>0.1323918495</v>
      </c>
      <c r="AE5" s="124">
        <f t="shared" si="20"/>
        <v>0.04499911808</v>
      </c>
      <c r="AF5" s="21"/>
      <c r="AG5" s="99">
        <v>282400.0</v>
      </c>
      <c r="AH5" s="99">
        <v>129431.0</v>
      </c>
      <c r="AI5" s="99">
        <v>135445.0</v>
      </c>
      <c r="AJ5" s="99">
        <v>17524.0</v>
      </c>
      <c r="AK5" s="109">
        <f t="shared" si="21"/>
        <v>-12.01667771</v>
      </c>
      <c r="AL5" s="128">
        <v>122640.0</v>
      </c>
      <c r="AM5" s="130">
        <v>164676.0</v>
      </c>
      <c r="AN5" s="132">
        <f t="shared" si="22"/>
        <v>-9.280226218</v>
      </c>
      <c r="AO5" s="128">
        <v>123594.0</v>
      </c>
      <c r="AP5" s="130">
        <v>193841.0</v>
      </c>
      <c r="AQ5" s="132">
        <f t="shared" si="23"/>
        <v>-14.75312921</v>
      </c>
      <c r="AR5" s="42">
        <v>708570.0</v>
      </c>
      <c r="AS5" s="44">
        <v>454831.0</v>
      </c>
      <c r="AT5" s="44">
        <v>21862.0</v>
      </c>
      <c r="AU5" s="44">
        <v>39038.0</v>
      </c>
      <c r="AV5" s="44">
        <v>44357.0</v>
      </c>
      <c r="AW5" s="44">
        <v>102124.0</v>
      </c>
      <c r="AX5" s="71">
        <v>46358.0</v>
      </c>
      <c r="AY5" s="42">
        <v>521588.0</v>
      </c>
      <c r="AZ5" s="44">
        <v>356564.0</v>
      </c>
      <c r="BA5" s="44">
        <v>16051.0</v>
      </c>
      <c r="BB5" s="44">
        <v>24290.0</v>
      </c>
      <c r="BC5" s="44">
        <v>32158.0</v>
      </c>
      <c r="BD5" s="44">
        <v>69054.0</v>
      </c>
      <c r="BE5" s="71">
        <v>23471.0</v>
      </c>
    </row>
    <row r="6" ht="15.0" customHeight="1">
      <c r="A6" s="120" t="s">
        <v>105</v>
      </c>
      <c r="C6" s="79"/>
      <c r="D6" s="144">
        <v>3.0</v>
      </c>
      <c r="E6" s="72" t="s">
        <v>122</v>
      </c>
      <c r="F6" s="74" t="s">
        <v>123</v>
      </c>
      <c r="G6" s="69" t="s">
        <v>124</v>
      </c>
      <c r="H6" s="44" t="s">
        <v>125</v>
      </c>
      <c r="I6" s="73">
        <v>1957.0</v>
      </c>
      <c r="J6" s="75" t="s">
        <v>110</v>
      </c>
      <c r="K6" s="73" t="s">
        <v>126</v>
      </c>
      <c r="L6" s="147">
        <f>AJ6/AG6</f>
        <v>0.3949453434</v>
      </c>
      <c r="M6" s="89">
        <f t="shared" si="2"/>
        <v>0.3548925231</v>
      </c>
      <c r="N6" s="87">
        <f>AH6/(AH6+AI6+AJ6)</f>
        <v>0.2382974501</v>
      </c>
      <c r="O6" s="150">
        <f>(AI6+AJ6)/(AH6+AI6+AJ6)</f>
        <v>0.7617025499</v>
      </c>
      <c r="P6" s="42" t="str">
        <f t="shared" si="5"/>
        <v>R+</v>
      </c>
      <c r="Q6" s="91">
        <f t="shared" si="6"/>
        <v>12.01667771</v>
      </c>
      <c r="R6" s="87">
        <f t="shared" si="7"/>
        <v>0.4268470952</v>
      </c>
      <c r="S6" s="89">
        <f t="shared" si="8"/>
        <v>0.5731529048</v>
      </c>
      <c r="T6" s="44" t="str">
        <f t="shared" si="9"/>
        <v>R+</v>
      </c>
      <c r="U6" s="91">
        <f t="shared" si="10"/>
        <v>9.280226218</v>
      </c>
      <c r="V6" s="87">
        <f t="shared" si="11"/>
        <v>0.3893521508</v>
      </c>
      <c r="W6" s="89">
        <f t="shared" si="12"/>
        <v>0.6106478492</v>
      </c>
      <c r="X6" s="44" t="str">
        <f t="shared" si="13"/>
        <v>R+</v>
      </c>
      <c r="Y6" s="91">
        <f t="shared" si="14"/>
        <v>14.75312921</v>
      </c>
      <c r="Z6" s="87">
        <f t="shared" si="15"/>
        <v>0.683612353</v>
      </c>
      <c r="AA6" s="89">
        <f t="shared" si="16"/>
        <v>0.03077333067</v>
      </c>
      <c r="AB6" s="89">
        <f t="shared" si="17"/>
        <v>0.04656932291</v>
      </c>
      <c r="AC6" s="89">
        <f t="shared" si="18"/>
        <v>0.06165402578</v>
      </c>
      <c r="AD6" s="89">
        <f t="shared" si="19"/>
        <v>0.1323918495</v>
      </c>
      <c r="AE6" s="124">
        <f t="shared" si="20"/>
        <v>0.04499911808</v>
      </c>
      <c r="AF6" s="21"/>
      <c r="AG6" s="154">
        <v>255962.0</v>
      </c>
      <c r="AH6" s="154">
        <v>60045.0</v>
      </c>
      <c r="AI6" s="154">
        <v>90839.0</v>
      </c>
      <c r="AJ6" s="154">
        <v>101091.0</v>
      </c>
      <c r="AK6" s="109">
        <f t="shared" si="21"/>
        <v>-12.01667771</v>
      </c>
      <c r="AL6" s="128">
        <v>122640.0</v>
      </c>
      <c r="AM6" s="130">
        <v>164676.0</v>
      </c>
      <c r="AN6" s="132">
        <f t="shared" si="22"/>
        <v>-9.280226218</v>
      </c>
      <c r="AO6" s="128">
        <v>123594.0</v>
      </c>
      <c r="AP6" s="130">
        <v>193841.0</v>
      </c>
      <c r="AQ6" s="132">
        <f t="shared" si="23"/>
        <v>-14.75312921</v>
      </c>
      <c r="AR6" s="42">
        <v>708570.0</v>
      </c>
      <c r="AS6" s="44">
        <v>454831.0</v>
      </c>
      <c r="AT6" s="44">
        <v>21862.0</v>
      </c>
      <c r="AU6" s="44">
        <v>39038.0</v>
      </c>
      <c r="AV6" s="44">
        <v>44357.0</v>
      </c>
      <c r="AW6" s="44">
        <v>102124.0</v>
      </c>
      <c r="AX6" s="71">
        <v>46358.0</v>
      </c>
      <c r="AY6" s="42">
        <v>521588.0</v>
      </c>
      <c r="AZ6" s="44">
        <v>356564.0</v>
      </c>
      <c r="BA6" s="44">
        <v>16051.0</v>
      </c>
      <c r="BB6" s="44">
        <v>24290.0</v>
      </c>
      <c r="BC6" s="44">
        <v>32158.0</v>
      </c>
      <c r="BD6" s="44">
        <v>69054.0</v>
      </c>
      <c r="BE6" s="71">
        <v>23471.0</v>
      </c>
    </row>
    <row r="7" ht="15.0" customHeight="1">
      <c r="A7" s="134" t="s">
        <v>137</v>
      </c>
      <c r="C7" s="79"/>
      <c r="D7" s="156">
        <v>1.0</v>
      </c>
      <c r="E7" s="72" t="s">
        <v>76</v>
      </c>
      <c r="F7" s="74" t="s">
        <v>138</v>
      </c>
      <c r="G7" s="69" t="s">
        <v>139</v>
      </c>
      <c r="H7" s="44" t="s">
        <v>140</v>
      </c>
      <c r="I7" s="73">
        <v>1962.0</v>
      </c>
      <c r="J7" s="75" t="s">
        <v>103</v>
      </c>
      <c r="K7" s="73">
        <v>2012.0</v>
      </c>
      <c r="L7" s="87">
        <f t="shared" ref="L7:L38" si="24">AH7/AG7</f>
        <v>0.4615861443</v>
      </c>
      <c r="M7" s="124">
        <f t="shared" si="2"/>
        <v>0.4918296106</v>
      </c>
      <c r="N7" s="89">
        <f t="shared" ref="N7:N38" si="25">AH7/(AH7+AI7)</f>
        <v>0.4841394134</v>
      </c>
      <c r="O7" s="89">
        <f t="shared" ref="O7:O38" si="26">AI7/(AH7+AI7)</f>
        <v>0.5158605866</v>
      </c>
      <c r="P7" s="42" t="str">
        <f t="shared" si="5"/>
        <v>R+</v>
      </c>
      <c r="Q7" s="91">
        <f t="shared" si="6"/>
        <v>7.290280485</v>
      </c>
      <c r="R7" s="87">
        <f t="shared" si="7"/>
        <v>0.4538661978</v>
      </c>
      <c r="S7" s="89">
        <f t="shared" si="8"/>
        <v>0.5461338022</v>
      </c>
      <c r="T7" s="44" t="str">
        <f t="shared" si="9"/>
        <v>R+</v>
      </c>
      <c r="U7" s="91">
        <f t="shared" si="10"/>
        <v>6.57831596</v>
      </c>
      <c r="V7" s="87">
        <f t="shared" si="11"/>
        <v>0.4568609928</v>
      </c>
      <c r="W7" s="89">
        <f t="shared" si="12"/>
        <v>0.5431390072</v>
      </c>
      <c r="X7" s="44" t="str">
        <f t="shared" si="13"/>
        <v>R+</v>
      </c>
      <c r="Y7" s="91">
        <f t="shared" si="14"/>
        <v>8.00224501</v>
      </c>
      <c r="Z7" s="87">
        <f t="shared" si="15"/>
        <v>0.6336118201</v>
      </c>
      <c r="AA7" s="89">
        <f t="shared" si="16"/>
        <v>0.03616394951</v>
      </c>
      <c r="AB7" s="89">
        <f t="shared" si="17"/>
        <v>0.2500949506</v>
      </c>
      <c r="AC7" s="89">
        <f t="shared" si="18"/>
        <v>0.02950176601</v>
      </c>
      <c r="AD7" s="89">
        <f t="shared" si="19"/>
        <v>0.03678498628</v>
      </c>
      <c r="AE7" s="124">
        <f t="shared" si="20"/>
        <v>0.0138425275</v>
      </c>
      <c r="AF7" s="21"/>
      <c r="AG7" s="99">
        <v>2245609.0</v>
      </c>
      <c r="AH7" s="99">
        <v>1036542.0</v>
      </c>
      <c r="AI7" s="99">
        <v>1104457.0</v>
      </c>
      <c r="AJ7" s="99">
        <v>104610.0</v>
      </c>
      <c r="AK7" s="109">
        <f t="shared" si="21"/>
        <v>-7.290280485</v>
      </c>
      <c r="AL7" s="128">
        <v>1025232.0</v>
      </c>
      <c r="AM7" s="130">
        <v>1233654.0</v>
      </c>
      <c r="AN7" s="132">
        <f t="shared" si="22"/>
        <v>-6.57831596</v>
      </c>
      <c r="AO7" s="128">
        <v>1034707.0</v>
      </c>
      <c r="AP7" s="130">
        <v>1230111.0</v>
      </c>
      <c r="AQ7" s="132">
        <f t="shared" si="23"/>
        <v>-8.00224501</v>
      </c>
      <c r="AR7" s="42">
        <v>6392017.0</v>
      </c>
      <c r="AS7" s="44">
        <v>3695647.0</v>
      </c>
      <c r="AT7" s="44">
        <v>239101.0</v>
      </c>
      <c r="AU7" s="44">
        <v>1895149.0</v>
      </c>
      <c r="AV7" s="44">
        <v>181468.0</v>
      </c>
      <c r="AW7" s="44">
        <v>257426.0</v>
      </c>
      <c r="AX7" s="71">
        <v>123226.0</v>
      </c>
      <c r="AY7" s="42">
        <v>4763003.0</v>
      </c>
      <c r="AZ7" s="44">
        <v>3017895.0</v>
      </c>
      <c r="BA7" s="44">
        <v>172249.0</v>
      </c>
      <c r="BB7" s="44">
        <v>1191203.0</v>
      </c>
      <c r="BC7" s="44">
        <v>140517.0</v>
      </c>
      <c r="BD7" s="44">
        <v>175207.0</v>
      </c>
      <c r="BE7" s="71">
        <v>65932.0</v>
      </c>
    </row>
    <row r="8" ht="15.0" customHeight="1">
      <c r="A8" s="120" t="s">
        <v>137</v>
      </c>
      <c r="C8" s="79"/>
      <c r="D8" s="144">
        <v>3.0</v>
      </c>
      <c r="E8" s="72" t="s">
        <v>143</v>
      </c>
      <c r="F8" s="74" t="s">
        <v>47</v>
      </c>
      <c r="G8" s="69" t="s">
        <v>149</v>
      </c>
      <c r="H8" s="44" t="s">
        <v>150</v>
      </c>
      <c r="I8" s="73">
        <v>1936.0</v>
      </c>
      <c r="J8" s="75" t="s">
        <v>151</v>
      </c>
      <c r="K8" s="73">
        <v>1986.0</v>
      </c>
      <c r="L8" s="87">
        <f t="shared" si="24"/>
        <v>0.3455315776</v>
      </c>
      <c r="M8" s="124">
        <f t="shared" si="2"/>
        <v>0.5869345965</v>
      </c>
      <c r="N8" s="89">
        <f t="shared" si="25"/>
        <v>0.3705566885</v>
      </c>
      <c r="O8" s="89">
        <f t="shared" si="26"/>
        <v>0.6294433115</v>
      </c>
      <c r="P8" s="42" t="str">
        <f t="shared" si="5"/>
        <v>R+</v>
      </c>
      <c r="Q8" s="91">
        <f t="shared" si="6"/>
        <v>7.290280485</v>
      </c>
      <c r="R8" s="87">
        <f t="shared" si="7"/>
        <v>0.4538661978</v>
      </c>
      <c r="S8" s="89">
        <f t="shared" si="8"/>
        <v>0.5461338022</v>
      </c>
      <c r="T8" s="44" t="str">
        <f t="shared" si="9"/>
        <v>R+</v>
      </c>
      <c r="U8" s="91">
        <f t="shared" si="10"/>
        <v>6.57831596</v>
      </c>
      <c r="V8" s="87">
        <f t="shared" si="11"/>
        <v>0.4568609928</v>
      </c>
      <c r="W8" s="89">
        <f t="shared" si="12"/>
        <v>0.5431390072</v>
      </c>
      <c r="X8" s="44" t="str">
        <f t="shared" si="13"/>
        <v>R+</v>
      </c>
      <c r="Y8" s="91">
        <f t="shared" si="14"/>
        <v>8.00224501</v>
      </c>
      <c r="Z8" s="87">
        <f t="shared" si="15"/>
        <v>0.6336118201</v>
      </c>
      <c r="AA8" s="89">
        <f t="shared" si="16"/>
        <v>0.03616394951</v>
      </c>
      <c r="AB8" s="89">
        <f t="shared" si="17"/>
        <v>0.2500949506</v>
      </c>
      <c r="AC8" s="89">
        <f t="shared" si="18"/>
        <v>0.02950176601</v>
      </c>
      <c r="AD8" s="89">
        <f t="shared" si="19"/>
        <v>0.03678498628</v>
      </c>
      <c r="AE8" s="124">
        <f t="shared" si="20"/>
        <v>0.0138425275</v>
      </c>
      <c r="AF8" s="21"/>
      <c r="AG8" s="99">
        <v>1713334.0</v>
      </c>
      <c r="AH8" s="99">
        <v>592011.0</v>
      </c>
      <c r="AI8" s="99">
        <v>1005615.0</v>
      </c>
      <c r="AJ8" s="99">
        <v>115708.0</v>
      </c>
      <c r="AK8" s="109">
        <f t="shared" si="21"/>
        <v>-7.290280485</v>
      </c>
      <c r="AL8" s="128">
        <v>1025232.0</v>
      </c>
      <c r="AM8" s="130">
        <v>1233654.0</v>
      </c>
      <c r="AN8" s="132">
        <f t="shared" si="22"/>
        <v>-6.57831596</v>
      </c>
      <c r="AO8" s="128">
        <v>1034707.0</v>
      </c>
      <c r="AP8" s="130">
        <v>1230111.0</v>
      </c>
      <c r="AQ8" s="132">
        <f t="shared" si="23"/>
        <v>-8.00224501</v>
      </c>
      <c r="AR8" s="42">
        <v>6392017.0</v>
      </c>
      <c r="AS8" s="44">
        <v>3695647.0</v>
      </c>
      <c r="AT8" s="44">
        <v>239101.0</v>
      </c>
      <c r="AU8" s="44">
        <v>1895149.0</v>
      </c>
      <c r="AV8" s="44">
        <v>181468.0</v>
      </c>
      <c r="AW8" s="44">
        <v>257426.0</v>
      </c>
      <c r="AX8" s="71">
        <v>123226.0</v>
      </c>
      <c r="AY8" s="42">
        <v>4763003.0</v>
      </c>
      <c r="AZ8" s="44">
        <v>3017895.0</v>
      </c>
      <c r="BA8" s="44">
        <v>172249.0</v>
      </c>
      <c r="BB8" s="44">
        <v>1191203.0</v>
      </c>
      <c r="BC8" s="44">
        <v>140517.0</v>
      </c>
      <c r="BD8" s="44">
        <v>175207.0</v>
      </c>
      <c r="BE8" s="71">
        <v>65932.0</v>
      </c>
    </row>
    <row r="9" ht="15.0" customHeight="1">
      <c r="A9" s="134" t="s">
        <v>158</v>
      </c>
      <c r="C9" s="79"/>
      <c r="D9" s="168">
        <v>2.0</v>
      </c>
      <c r="E9" s="72" t="s">
        <v>159</v>
      </c>
      <c r="F9" s="74" t="s">
        <v>160</v>
      </c>
      <c r="G9" s="69" t="s">
        <v>161</v>
      </c>
      <c r="H9" s="44" t="s">
        <v>162</v>
      </c>
      <c r="I9" s="73">
        <v>1977.0</v>
      </c>
      <c r="J9" s="75" t="s">
        <v>81</v>
      </c>
      <c r="K9" s="73">
        <v>2014.0</v>
      </c>
      <c r="L9" s="87">
        <f t="shared" si="24"/>
        <v>0.3943032784</v>
      </c>
      <c r="M9" s="124">
        <f t="shared" si="2"/>
        <v>0.5649748379</v>
      </c>
      <c r="N9" s="89">
        <f t="shared" si="25"/>
        <v>0.4110416695</v>
      </c>
      <c r="O9" s="89">
        <f t="shared" si="26"/>
        <v>0.5889583305</v>
      </c>
      <c r="P9" s="42" t="str">
        <f t="shared" si="5"/>
        <v>R+</v>
      </c>
      <c r="Q9" s="91">
        <f t="shared" si="6"/>
        <v>13.98970299</v>
      </c>
      <c r="R9" s="87">
        <f t="shared" si="7"/>
        <v>0.3784559465</v>
      </c>
      <c r="S9" s="89">
        <f t="shared" si="8"/>
        <v>0.6215440535</v>
      </c>
      <c r="T9" s="44" t="str">
        <f t="shared" si="9"/>
        <v>R+</v>
      </c>
      <c r="U9" s="91">
        <f t="shared" si="10"/>
        <v>14.11934109</v>
      </c>
      <c r="V9" s="87">
        <f t="shared" si="11"/>
        <v>0.3982827939</v>
      </c>
      <c r="W9" s="89">
        <f t="shared" si="12"/>
        <v>0.6017172061</v>
      </c>
      <c r="X9" s="44" t="str">
        <f t="shared" si="13"/>
        <v>R+</v>
      </c>
      <c r="Y9" s="91">
        <f t="shared" si="14"/>
        <v>13.8600649</v>
      </c>
      <c r="Z9" s="87">
        <f t="shared" si="15"/>
        <v>0.7752103366</v>
      </c>
      <c r="AA9" s="89">
        <f t="shared" si="16"/>
        <v>0.1423883493</v>
      </c>
      <c r="AB9" s="89">
        <f t="shared" si="17"/>
        <v>0.05039549673</v>
      </c>
      <c r="AC9" s="89">
        <f t="shared" si="18"/>
        <v>0.01359118834</v>
      </c>
      <c r="AD9" s="89">
        <f t="shared" si="19"/>
        <v>0.006748189906</v>
      </c>
      <c r="AE9" s="124">
        <f t="shared" si="20"/>
        <v>0.0116664391</v>
      </c>
      <c r="AF9" s="21"/>
      <c r="AG9" s="154">
        <v>847505.0</v>
      </c>
      <c r="AH9" s="154">
        <v>334174.0</v>
      </c>
      <c r="AI9" s="154">
        <v>478819.0</v>
      </c>
      <c r="AJ9" s="154">
        <v>34512.0</v>
      </c>
      <c r="AK9" s="109">
        <f t="shared" si="21"/>
        <v>-13.98970299</v>
      </c>
      <c r="AL9" s="128">
        <v>394409.0</v>
      </c>
      <c r="AM9" s="130">
        <v>647744.0</v>
      </c>
      <c r="AN9" s="132">
        <f t="shared" si="22"/>
        <v>-14.11934109</v>
      </c>
      <c r="AO9" s="128">
        <v>422310.0</v>
      </c>
      <c r="AP9" s="130">
        <v>638017.0</v>
      </c>
      <c r="AQ9" s="132">
        <f t="shared" si="23"/>
        <v>-13.8600649</v>
      </c>
      <c r="AR9" s="42">
        <v>2915918.0</v>
      </c>
      <c r="AS9" s="44">
        <v>2173469.0</v>
      </c>
      <c r="AT9" s="44">
        <v>447102.0</v>
      </c>
      <c r="AU9" s="44">
        <v>186050.0</v>
      </c>
      <c r="AV9" s="44">
        <v>41156.0</v>
      </c>
      <c r="AW9" s="44">
        <v>20183.0</v>
      </c>
      <c r="AX9" s="71">
        <v>47958.0</v>
      </c>
      <c r="AY9" s="42">
        <v>2204443.0</v>
      </c>
      <c r="AZ9" s="44">
        <v>1708907.0</v>
      </c>
      <c r="BA9" s="44">
        <v>313887.0</v>
      </c>
      <c r="BB9" s="44">
        <v>111094.0</v>
      </c>
      <c r="BC9" s="44">
        <v>29961.0</v>
      </c>
      <c r="BD9" s="44">
        <v>14876.0</v>
      </c>
      <c r="BE9" s="71">
        <v>25718.0</v>
      </c>
    </row>
    <row r="10" ht="15.0" customHeight="1">
      <c r="A10" s="120" t="s">
        <v>158</v>
      </c>
      <c r="C10" s="79"/>
      <c r="D10" s="144">
        <v>3.0</v>
      </c>
      <c r="E10" s="72" t="s">
        <v>143</v>
      </c>
      <c r="F10" s="74" t="s">
        <v>165</v>
      </c>
      <c r="G10" s="69" t="s">
        <v>166</v>
      </c>
      <c r="H10" s="44" t="s">
        <v>167</v>
      </c>
      <c r="I10" s="73">
        <v>1950.0</v>
      </c>
      <c r="J10" s="75" t="s">
        <v>129</v>
      </c>
      <c r="K10" s="73">
        <v>2010.0</v>
      </c>
      <c r="L10" s="87">
        <f t="shared" si="24"/>
        <v>0.3694511364</v>
      </c>
      <c r="M10" s="124">
        <f t="shared" si="2"/>
        <v>0.5790293567</v>
      </c>
      <c r="N10" s="89">
        <f t="shared" si="25"/>
        <v>0.3895189612</v>
      </c>
      <c r="O10" s="89">
        <f t="shared" si="26"/>
        <v>0.6104810388</v>
      </c>
      <c r="P10" s="42" t="str">
        <f t="shared" si="5"/>
        <v>R+</v>
      </c>
      <c r="Q10" s="91">
        <f t="shared" si="6"/>
        <v>13.98970299</v>
      </c>
      <c r="R10" s="87">
        <f t="shared" si="7"/>
        <v>0.3784559465</v>
      </c>
      <c r="S10" s="89">
        <f t="shared" si="8"/>
        <v>0.6215440535</v>
      </c>
      <c r="T10" s="44" t="str">
        <f t="shared" si="9"/>
        <v>R+</v>
      </c>
      <c r="U10" s="91">
        <f t="shared" si="10"/>
        <v>14.11934109</v>
      </c>
      <c r="V10" s="87">
        <f t="shared" si="11"/>
        <v>0.3982827939</v>
      </c>
      <c r="W10" s="89">
        <f t="shared" si="12"/>
        <v>0.6017172061</v>
      </c>
      <c r="X10" s="44" t="str">
        <f t="shared" si="13"/>
        <v>R+</v>
      </c>
      <c r="Y10" s="91">
        <f t="shared" si="14"/>
        <v>13.8600649</v>
      </c>
      <c r="Z10" s="87">
        <f t="shared" si="15"/>
        <v>0.7752103366</v>
      </c>
      <c r="AA10" s="89">
        <f t="shared" si="16"/>
        <v>0.1423883493</v>
      </c>
      <c r="AB10" s="89">
        <f t="shared" si="17"/>
        <v>0.05039549673</v>
      </c>
      <c r="AC10" s="89">
        <f t="shared" si="18"/>
        <v>0.01359118834</v>
      </c>
      <c r="AD10" s="89">
        <f t="shared" si="19"/>
        <v>0.006748189906</v>
      </c>
      <c r="AE10" s="124">
        <f t="shared" si="20"/>
        <v>0.0116664391</v>
      </c>
      <c r="AF10" s="21"/>
      <c r="AG10" s="99">
        <v>779957.0</v>
      </c>
      <c r="AH10" s="99">
        <v>288156.0</v>
      </c>
      <c r="AI10" s="99">
        <v>451618.0</v>
      </c>
      <c r="AJ10" s="99">
        <v>40183.0</v>
      </c>
      <c r="AK10" s="109">
        <f t="shared" si="21"/>
        <v>-13.98970299</v>
      </c>
      <c r="AL10" s="128">
        <v>394409.0</v>
      </c>
      <c r="AM10" s="130">
        <v>647744.0</v>
      </c>
      <c r="AN10" s="132">
        <f t="shared" si="22"/>
        <v>-14.11934109</v>
      </c>
      <c r="AO10" s="128">
        <v>422310.0</v>
      </c>
      <c r="AP10" s="130">
        <v>638017.0</v>
      </c>
      <c r="AQ10" s="132">
        <f t="shared" si="23"/>
        <v>-13.8600649</v>
      </c>
      <c r="AR10" s="42">
        <v>2915918.0</v>
      </c>
      <c r="AS10" s="44">
        <v>2173469.0</v>
      </c>
      <c r="AT10" s="44">
        <v>447102.0</v>
      </c>
      <c r="AU10" s="44">
        <v>186050.0</v>
      </c>
      <c r="AV10" s="44">
        <v>41156.0</v>
      </c>
      <c r="AW10" s="44">
        <v>20183.0</v>
      </c>
      <c r="AX10" s="71">
        <v>47958.0</v>
      </c>
      <c r="AY10" s="42">
        <v>2204443.0</v>
      </c>
      <c r="AZ10" s="44">
        <v>1708907.0</v>
      </c>
      <c r="BA10" s="44">
        <v>313887.0</v>
      </c>
      <c r="BB10" s="44">
        <v>111094.0</v>
      </c>
      <c r="BC10" s="44">
        <v>29961.0</v>
      </c>
      <c r="BD10" s="44">
        <v>14876.0</v>
      </c>
      <c r="BE10" s="71">
        <v>25718.0</v>
      </c>
    </row>
    <row r="11" ht="15.0" customHeight="1">
      <c r="A11" s="134" t="s">
        <v>169</v>
      </c>
      <c r="C11" s="79"/>
      <c r="D11" s="156">
        <v>1.0</v>
      </c>
      <c r="E11" s="65" t="s">
        <v>171</v>
      </c>
      <c r="F11" s="67" t="s">
        <v>172</v>
      </c>
      <c r="G11" s="69" t="s">
        <v>173</v>
      </c>
      <c r="H11" s="44" t="s">
        <v>174</v>
      </c>
      <c r="I11" s="73">
        <v>1933.0</v>
      </c>
      <c r="J11" s="75" t="s">
        <v>175</v>
      </c>
      <c r="K11" s="73">
        <v>1992.0</v>
      </c>
      <c r="L11" s="87">
        <f t="shared" si="24"/>
        <v>0.6252428447</v>
      </c>
      <c r="M11" s="124">
        <f t="shared" si="2"/>
        <v>0.3747571553</v>
      </c>
      <c r="N11" s="89">
        <f t="shared" si="25"/>
        <v>0.6252428447</v>
      </c>
      <c r="O11" s="89">
        <f t="shared" si="26"/>
        <v>0.3747571553</v>
      </c>
      <c r="P11" s="42" t="str">
        <f t="shared" si="5"/>
        <v>D+</v>
      </c>
      <c r="Q11" s="180">
        <f t="shared" si="6"/>
        <v>9.248990364</v>
      </c>
      <c r="R11" s="87">
        <f t="shared" si="7"/>
        <v>0.6187281116</v>
      </c>
      <c r="S11" s="89">
        <f t="shared" si="8"/>
        <v>0.3812718884</v>
      </c>
      <c r="T11" s="44" t="str">
        <f t="shared" si="9"/>
        <v>D+</v>
      </c>
      <c r="U11" s="180">
        <f t="shared" si="10"/>
        <v>9.907875427</v>
      </c>
      <c r="V11" s="87">
        <f t="shared" si="11"/>
        <v>0.6227844959</v>
      </c>
      <c r="W11" s="89">
        <f t="shared" si="12"/>
        <v>0.3772155041</v>
      </c>
      <c r="X11" s="44" t="str">
        <f t="shared" si="13"/>
        <v>D+</v>
      </c>
      <c r="Y11" s="180">
        <f t="shared" si="14"/>
        <v>8.590105301</v>
      </c>
      <c r="Z11" s="87">
        <f t="shared" si="15"/>
        <v>0.4438604844</v>
      </c>
      <c r="AA11" s="89">
        <f t="shared" si="16"/>
        <v>0.0586674748</v>
      </c>
      <c r="AB11" s="89">
        <f t="shared" si="17"/>
        <v>0.3311107984</v>
      </c>
      <c r="AC11" s="89">
        <f t="shared" si="18"/>
        <v>0.1396864242</v>
      </c>
      <c r="AD11" s="89">
        <f t="shared" si="19"/>
        <v>0.004471561058</v>
      </c>
      <c r="AE11" s="124">
        <f t="shared" si="20"/>
        <v>0.02220325709</v>
      </c>
      <c r="AF11" s="21"/>
      <c r="AG11" s="99">
        <v>1.2578511E7</v>
      </c>
      <c r="AH11" s="99">
        <v>7864624.0</v>
      </c>
      <c r="AI11" s="99">
        <v>4713887.0</v>
      </c>
      <c r="AJ11" s="99">
        <v>0.0</v>
      </c>
      <c r="AK11" s="109">
        <f t="shared" si="21"/>
        <v>9.248990364</v>
      </c>
      <c r="AL11" s="128">
        <v>7854285.0</v>
      </c>
      <c r="AM11" s="130">
        <v>4839958.0</v>
      </c>
      <c r="AN11" s="132">
        <f t="shared" si="22"/>
        <v>9.907875427</v>
      </c>
      <c r="AO11" s="128">
        <v>8274473.0</v>
      </c>
      <c r="AP11" s="130">
        <v>5011781.0</v>
      </c>
      <c r="AQ11" s="132">
        <f t="shared" si="23"/>
        <v>8.590105301</v>
      </c>
      <c r="AR11" s="42">
        <v>3.7253956E7</v>
      </c>
      <c r="AS11" s="44">
        <v>1.4956253E7</v>
      </c>
      <c r="AT11" s="44">
        <v>2163804.0</v>
      </c>
      <c r="AU11" s="44">
        <v>1.4013719E7</v>
      </c>
      <c r="AV11" s="44">
        <v>4903647.0</v>
      </c>
      <c r="AW11" s="44">
        <v>162250.0</v>
      </c>
      <c r="AX11" s="71">
        <v>1054283.0</v>
      </c>
      <c r="AY11" s="42">
        <v>2.7958916E7</v>
      </c>
      <c r="AZ11" s="44">
        <v>1.2409858E7</v>
      </c>
      <c r="BA11" s="44">
        <v>1640279.0</v>
      </c>
      <c r="BB11" s="44">
        <v>9257499.0</v>
      </c>
      <c r="BC11" s="44">
        <v>3905481.0</v>
      </c>
      <c r="BD11" s="44">
        <v>125020.0</v>
      </c>
      <c r="BE11" s="71">
        <v>620779.0</v>
      </c>
    </row>
    <row r="12" ht="15.0" customHeight="1">
      <c r="A12" s="120" t="s">
        <v>169</v>
      </c>
      <c r="C12" s="79"/>
      <c r="D12" s="144">
        <v>3.0</v>
      </c>
      <c r="E12" s="65" t="s">
        <v>183</v>
      </c>
      <c r="F12" s="67" t="s">
        <v>184</v>
      </c>
      <c r="G12" s="69" t="s">
        <v>185</v>
      </c>
      <c r="H12" s="44" t="s">
        <v>186</v>
      </c>
      <c r="I12" s="73">
        <v>1940.0</v>
      </c>
      <c r="J12" s="75" t="s">
        <v>175</v>
      </c>
      <c r="K12" s="73">
        <v>1992.0</v>
      </c>
      <c r="L12" s="87">
        <f t="shared" si="24"/>
        <v>0.5218210055</v>
      </c>
      <c r="M12" s="124">
        <f t="shared" si="2"/>
        <v>0.4217445044</v>
      </c>
      <c r="N12" s="89">
        <f t="shared" si="25"/>
        <v>0.5530310297</v>
      </c>
      <c r="O12" s="89">
        <f t="shared" si="26"/>
        <v>0.4469689703</v>
      </c>
      <c r="P12" s="42" t="str">
        <f t="shared" si="5"/>
        <v>D+</v>
      </c>
      <c r="Q12" s="180">
        <f t="shared" si="6"/>
        <v>9.248990364</v>
      </c>
      <c r="R12" s="87">
        <f t="shared" si="7"/>
        <v>0.6187281116</v>
      </c>
      <c r="S12" s="89">
        <f t="shared" si="8"/>
        <v>0.3812718884</v>
      </c>
      <c r="T12" s="44" t="str">
        <f t="shared" si="9"/>
        <v>D+</v>
      </c>
      <c r="U12" s="180">
        <f t="shared" si="10"/>
        <v>9.907875427</v>
      </c>
      <c r="V12" s="87">
        <f t="shared" si="11"/>
        <v>0.6227844959</v>
      </c>
      <c r="W12" s="89">
        <f t="shared" si="12"/>
        <v>0.3772155041</v>
      </c>
      <c r="X12" s="44" t="str">
        <f t="shared" si="13"/>
        <v>D+</v>
      </c>
      <c r="Y12" s="180">
        <f t="shared" si="14"/>
        <v>8.590105301</v>
      </c>
      <c r="Z12" s="87">
        <f t="shared" si="15"/>
        <v>0.4438604844</v>
      </c>
      <c r="AA12" s="89">
        <f t="shared" si="16"/>
        <v>0.0586674748</v>
      </c>
      <c r="AB12" s="89">
        <f t="shared" si="17"/>
        <v>0.3311107984</v>
      </c>
      <c r="AC12" s="89">
        <f t="shared" si="18"/>
        <v>0.1396864242</v>
      </c>
      <c r="AD12" s="89">
        <f t="shared" si="19"/>
        <v>0.004471561058</v>
      </c>
      <c r="AE12" s="124">
        <f t="shared" si="20"/>
        <v>0.02220325709</v>
      </c>
      <c r="AF12" s="21"/>
      <c r="AG12" s="99">
        <v>9999860.0</v>
      </c>
      <c r="AH12" s="99">
        <v>5218137.0</v>
      </c>
      <c r="AI12" s="99">
        <v>4217386.0</v>
      </c>
      <c r="AJ12" s="99">
        <v>564337.0</v>
      </c>
      <c r="AK12" s="109">
        <f t="shared" si="21"/>
        <v>9.248990364</v>
      </c>
      <c r="AL12" s="128">
        <v>7854285.0</v>
      </c>
      <c r="AM12" s="130">
        <v>4839958.0</v>
      </c>
      <c r="AN12" s="132">
        <f t="shared" si="22"/>
        <v>9.907875427</v>
      </c>
      <c r="AO12" s="128">
        <v>8274473.0</v>
      </c>
      <c r="AP12" s="130">
        <v>5011781.0</v>
      </c>
      <c r="AQ12" s="132">
        <f t="shared" si="23"/>
        <v>8.590105301</v>
      </c>
      <c r="AR12" s="42">
        <v>3.7253956E7</v>
      </c>
      <c r="AS12" s="44">
        <v>1.4956253E7</v>
      </c>
      <c r="AT12" s="44">
        <v>2163804.0</v>
      </c>
      <c r="AU12" s="44">
        <v>1.4013719E7</v>
      </c>
      <c r="AV12" s="44">
        <v>4903647.0</v>
      </c>
      <c r="AW12" s="44">
        <v>162250.0</v>
      </c>
      <c r="AX12" s="71">
        <v>1054283.0</v>
      </c>
      <c r="AY12" s="42">
        <v>2.7958916E7</v>
      </c>
      <c r="AZ12" s="44">
        <v>1.2409858E7</v>
      </c>
      <c r="BA12" s="44">
        <v>1640279.0</v>
      </c>
      <c r="BB12" s="44">
        <v>9257499.0</v>
      </c>
      <c r="BC12" s="44">
        <v>3905481.0</v>
      </c>
      <c r="BD12" s="44">
        <v>125020.0</v>
      </c>
      <c r="BE12" s="71">
        <v>620779.0</v>
      </c>
    </row>
    <row r="13" ht="15.0" customHeight="1">
      <c r="A13" s="134" t="s">
        <v>187</v>
      </c>
      <c r="C13" s="79"/>
      <c r="D13" s="168">
        <v>2.0</v>
      </c>
      <c r="E13" s="72" t="s">
        <v>188</v>
      </c>
      <c r="F13" s="74" t="s">
        <v>189</v>
      </c>
      <c r="G13" s="69" t="s">
        <v>190</v>
      </c>
      <c r="H13" s="44" t="s">
        <v>191</v>
      </c>
      <c r="I13" s="73">
        <v>1974.0</v>
      </c>
      <c r="J13" s="75" t="s">
        <v>192</v>
      </c>
      <c r="K13" s="73">
        <v>2010.0</v>
      </c>
      <c r="L13" s="87">
        <f t="shared" si="24"/>
        <v>0.4626046884</v>
      </c>
      <c r="M13" s="124">
        <f t="shared" si="2"/>
        <v>0.4820495057</v>
      </c>
      <c r="N13" s="89">
        <f t="shared" si="25"/>
        <v>0.4897079707</v>
      </c>
      <c r="O13" s="89">
        <f t="shared" si="26"/>
        <v>0.5102920293</v>
      </c>
      <c r="P13" s="42" t="str">
        <f t="shared" si="5"/>
        <v>D+</v>
      </c>
      <c r="Q13" s="180">
        <f t="shared" si="6"/>
        <v>0.8227673916</v>
      </c>
      <c r="R13" s="87">
        <f t="shared" si="7"/>
        <v>0.5274800715</v>
      </c>
      <c r="S13" s="89">
        <f t="shared" si="8"/>
        <v>0.4725199285</v>
      </c>
      <c r="T13" s="44" t="str">
        <f t="shared" si="9"/>
        <v>D+</v>
      </c>
      <c r="U13" s="180">
        <f t="shared" si="10"/>
        <v>0.7830714155</v>
      </c>
      <c r="V13" s="87">
        <f t="shared" si="11"/>
        <v>0.5455080766</v>
      </c>
      <c r="W13" s="89">
        <f t="shared" si="12"/>
        <v>0.4544919234</v>
      </c>
      <c r="X13" s="44" t="str">
        <f t="shared" si="13"/>
        <v>D+</v>
      </c>
      <c r="Y13" s="180">
        <f t="shared" si="14"/>
        <v>0.8624633676</v>
      </c>
      <c r="Z13" s="87">
        <f t="shared" si="15"/>
        <v>0.7389111909</v>
      </c>
      <c r="AA13" s="89">
        <f t="shared" si="16"/>
        <v>0.03649476139</v>
      </c>
      <c r="AB13" s="89">
        <f t="shared" si="17"/>
        <v>0.1746935196</v>
      </c>
      <c r="AC13" s="89">
        <f t="shared" si="18"/>
        <v>0.02824780924</v>
      </c>
      <c r="AD13" s="89">
        <f t="shared" si="19"/>
        <v>0.006295636198</v>
      </c>
      <c r="AE13" s="124">
        <f t="shared" si="20"/>
        <v>0.01535708267</v>
      </c>
      <c r="AF13" s="21"/>
      <c r="AG13" s="99">
        <v>2041058.0</v>
      </c>
      <c r="AH13" s="99">
        <v>944203.0</v>
      </c>
      <c r="AI13" s="99">
        <v>983891.0</v>
      </c>
      <c r="AJ13" s="99">
        <v>112964.0</v>
      </c>
      <c r="AK13" s="109">
        <f t="shared" si="21"/>
        <v>0.8227673916</v>
      </c>
      <c r="AL13" s="128">
        <v>1323102.0</v>
      </c>
      <c r="AM13" s="130">
        <v>1185243.0</v>
      </c>
      <c r="AN13" s="132">
        <f t="shared" si="22"/>
        <v>0.7830714155</v>
      </c>
      <c r="AO13" s="128">
        <v>1288633.0</v>
      </c>
      <c r="AP13" s="130">
        <v>1073629.0</v>
      </c>
      <c r="AQ13" s="132">
        <f t="shared" si="23"/>
        <v>0.8624633676</v>
      </c>
      <c r="AR13" s="42">
        <v>5029196.0</v>
      </c>
      <c r="AS13" s="44">
        <v>3520793.0</v>
      </c>
      <c r="AT13" s="44">
        <v>188778.0</v>
      </c>
      <c r="AU13" s="44">
        <v>1038687.0</v>
      </c>
      <c r="AV13" s="44">
        <v>141225.0</v>
      </c>
      <c r="AW13" s="44">
        <v>31244.0</v>
      </c>
      <c r="AX13" s="71">
        <v>108469.0</v>
      </c>
      <c r="AY13" s="42">
        <v>3803587.0</v>
      </c>
      <c r="AZ13" s="44">
        <v>2810513.0</v>
      </c>
      <c r="BA13" s="44">
        <v>138811.0</v>
      </c>
      <c r="BB13" s="44">
        <v>664462.0</v>
      </c>
      <c r="BC13" s="44">
        <v>107443.0</v>
      </c>
      <c r="BD13" s="44">
        <v>23946.0</v>
      </c>
      <c r="BE13" s="71">
        <v>58412.0</v>
      </c>
    </row>
    <row r="14" ht="15.0" customHeight="1">
      <c r="A14" s="120" t="s">
        <v>187</v>
      </c>
      <c r="C14" s="79"/>
      <c r="D14" s="144">
        <v>3.0</v>
      </c>
      <c r="E14" s="65" t="s">
        <v>132</v>
      </c>
      <c r="F14" s="67" t="s">
        <v>193</v>
      </c>
      <c r="G14" s="69" t="s">
        <v>194</v>
      </c>
      <c r="H14" s="44" t="s">
        <v>195</v>
      </c>
      <c r="I14" s="73">
        <v>1964.0</v>
      </c>
      <c r="J14" s="75" t="s">
        <v>196</v>
      </c>
      <c r="K14" s="73" t="s">
        <v>197</v>
      </c>
      <c r="L14" s="87">
        <f t="shared" si="24"/>
        <v>0.4807900013</v>
      </c>
      <c r="M14" s="124">
        <f t="shared" si="2"/>
        <v>0.4639724628</v>
      </c>
      <c r="N14" s="89">
        <f t="shared" si="25"/>
        <v>0.5089004057</v>
      </c>
      <c r="O14" s="89">
        <f t="shared" si="26"/>
        <v>0.4910995943</v>
      </c>
      <c r="P14" s="42" t="str">
        <f t="shared" si="5"/>
        <v>D+</v>
      </c>
      <c r="Q14" s="180">
        <f t="shared" si="6"/>
        <v>0.8227673916</v>
      </c>
      <c r="R14" s="87">
        <f t="shared" si="7"/>
        <v>0.5274800715</v>
      </c>
      <c r="S14" s="89">
        <f t="shared" si="8"/>
        <v>0.4725199285</v>
      </c>
      <c r="T14" s="44" t="str">
        <f t="shared" si="9"/>
        <v>D+</v>
      </c>
      <c r="U14" s="180">
        <f t="shared" si="10"/>
        <v>0.7830714155</v>
      </c>
      <c r="V14" s="87">
        <f t="shared" si="11"/>
        <v>0.5455080766</v>
      </c>
      <c r="W14" s="89">
        <f t="shared" si="12"/>
        <v>0.4544919234</v>
      </c>
      <c r="X14" s="44" t="str">
        <f t="shared" si="13"/>
        <v>D+</v>
      </c>
      <c r="Y14" s="180">
        <f t="shared" si="14"/>
        <v>0.8624633676</v>
      </c>
      <c r="Z14" s="87">
        <f t="shared" si="15"/>
        <v>0.7389111909</v>
      </c>
      <c r="AA14" s="89">
        <f t="shared" si="16"/>
        <v>0.03649476139</v>
      </c>
      <c r="AB14" s="89">
        <f t="shared" si="17"/>
        <v>0.1746935196</v>
      </c>
      <c r="AC14" s="89">
        <f t="shared" si="18"/>
        <v>0.02824780924</v>
      </c>
      <c r="AD14" s="89">
        <f t="shared" si="19"/>
        <v>0.006295636198</v>
      </c>
      <c r="AE14" s="124">
        <f t="shared" si="20"/>
        <v>0.01535708267</v>
      </c>
      <c r="AF14" s="21"/>
      <c r="AG14" s="99">
        <v>1777668.0</v>
      </c>
      <c r="AH14" s="99">
        <v>854685.0</v>
      </c>
      <c r="AI14" s="99">
        <v>824789.0</v>
      </c>
      <c r="AJ14" s="99">
        <v>98194.0</v>
      </c>
      <c r="AK14" s="109">
        <f t="shared" si="21"/>
        <v>0.8227673916</v>
      </c>
      <c r="AL14" s="128">
        <v>1323102.0</v>
      </c>
      <c r="AM14" s="130">
        <v>1185243.0</v>
      </c>
      <c r="AN14" s="132">
        <f t="shared" si="22"/>
        <v>0.7830714155</v>
      </c>
      <c r="AO14" s="128">
        <v>1288633.0</v>
      </c>
      <c r="AP14" s="130">
        <v>1073629.0</v>
      </c>
      <c r="AQ14" s="132">
        <f t="shared" si="23"/>
        <v>0.8624633676</v>
      </c>
      <c r="AR14" s="42">
        <v>5029196.0</v>
      </c>
      <c r="AS14" s="44">
        <v>3520793.0</v>
      </c>
      <c r="AT14" s="44">
        <v>188778.0</v>
      </c>
      <c r="AU14" s="44">
        <v>1038687.0</v>
      </c>
      <c r="AV14" s="44">
        <v>141225.0</v>
      </c>
      <c r="AW14" s="44">
        <v>31244.0</v>
      </c>
      <c r="AX14" s="71">
        <v>108469.0</v>
      </c>
      <c r="AY14" s="42">
        <v>3803587.0</v>
      </c>
      <c r="AZ14" s="44">
        <v>2810513.0</v>
      </c>
      <c r="BA14" s="44">
        <v>138811.0</v>
      </c>
      <c r="BB14" s="44">
        <v>664462.0</v>
      </c>
      <c r="BC14" s="44">
        <v>107443.0</v>
      </c>
      <c r="BD14" s="44">
        <v>23946.0</v>
      </c>
      <c r="BE14" s="71">
        <v>58412.0</v>
      </c>
    </row>
    <row r="15" ht="15.0" customHeight="1">
      <c r="A15" s="134" t="s">
        <v>198</v>
      </c>
      <c r="C15" s="79"/>
      <c r="D15" s="156">
        <v>1.0</v>
      </c>
      <c r="E15" s="65" t="s">
        <v>199</v>
      </c>
      <c r="F15" s="67" t="s">
        <v>200</v>
      </c>
      <c r="G15" s="69" t="s">
        <v>201</v>
      </c>
      <c r="H15" s="44" t="s">
        <v>202</v>
      </c>
      <c r="I15" s="73">
        <v>1973.0</v>
      </c>
      <c r="J15" s="75" t="s">
        <v>203</v>
      </c>
      <c r="K15" s="73">
        <v>2012.0</v>
      </c>
      <c r="L15" s="87">
        <f t="shared" si="24"/>
        <v>0.5529342353</v>
      </c>
      <c r="M15" s="124">
        <f t="shared" si="2"/>
        <v>0.4303320963</v>
      </c>
      <c r="N15" s="89">
        <f t="shared" si="25"/>
        <v>0.5623443187</v>
      </c>
      <c r="O15" s="89">
        <f t="shared" si="26"/>
        <v>0.4376556813</v>
      </c>
      <c r="P15" s="42" t="str">
        <f t="shared" si="5"/>
        <v>D+</v>
      </c>
      <c r="Q15" s="180">
        <f t="shared" si="6"/>
        <v>7.219044184</v>
      </c>
      <c r="R15" s="87">
        <f t="shared" si="7"/>
        <v>0.5877300637</v>
      </c>
      <c r="S15" s="89">
        <f t="shared" si="8"/>
        <v>0.4122699363</v>
      </c>
      <c r="T15" s="44" t="str">
        <f t="shared" si="9"/>
        <v>D+</v>
      </c>
      <c r="U15" s="180">
        <f t="shared" si="10"/>
        <v>6.808070637</v>
      </c>
      <c r="V15" s="87">
        <f t="shared" si="11"/>
        <v>0.6131836202</v>
      </c>
      <c r="W15" s="89">
        <f t="shared" si="12"/>
        <v>0.3868163798</v>
      </c>
      <c r="X15" s="44" t="str">
        <f t="shared" si="13"/>
        <v>D+</v>
      </c>
      <c r="Y15" s="180">
        <f t="shared" si="14"/>
        <v>7.630017731</v>
      </c>
      <c r="Z15" s="87">
        <f t="shared" si="15"/>
        <v>0.7422876795</v>
      </c>
      <c r="AA15" s="89">
        <f t="shared" si="16"/>
        <v>0.08923057058</v>
      </c>
      <c r="AB15" s="89">
        <f t="shared" si="17"/>
        <v>0.1156828125</v>
      </c>
      <c r="AC15" s="89">
        <f t="shared" si="18"/>
        <v>0.03671091393</v>
      </c>
      <c r="AD15" s="89">
        <f t="shared" si="19"/>
        <v>0.001829470433</v>
      </c>
      <c r="AE15" s="124">
        <f t="shared" si="20"/>
        <v>0.01425855306</v>
      </c>
      <c r="AF15" s="21"/>
      <c r="AG15" s="99">
        <v>1501703.0</v>
      </c>
      <c r="AH15" s="99">
        <v>830343.0</v>
      </c>
      <c r="AI15" s="99">
        <v>646231.0</v>
      </c>
      <c r="AJ15" s="99">
        <v>25129.0</v>
      </c>
      <c r="AK15" s="109">
        <f t="shared" si="21"/>
        <v>7.219044184</v>
      </c>
      <c r="AL15" s="128">
        <v>905109.0</v>
      </c>
      <c r="AM15" s="130">
        <v>634899.0</v>
      </c>
      <c r="AN15" s="132">
        <f t="shared" si="22"/>
        <v>6.808070637</v>
      </c>
      <c r="AO15" s="128">
        <v>997773.0</v>
      </c>
      <c r="AP15" s="130">
        <v>629428.0</v>
      </c>
      <c r="AQ15" s="132">
        <f t="shared" si="23"/>
        <v>7.630017731</v>
      </c>
      <c r="AR15" s="42">
        <v>3574097.0</v>
      </c>
      <c r="AS15" s="44">
        <v>2546262.0</v>
      </c>
      <c r="AT15" s="44">
        <v>335119.0</v>
      </c>
      <c r="AU15" s="44">
        <v>479087.0</v>
      </c>
      <c r="AV15" s="44">
        <v>135049.0</v>
      </c>
      <c r="AW15" s="44">
        <v>6885.0</v>
      </c>
      <c r="AX15" s="71">
        <v>71695.0</v>
      </c>
      <c r="AY15" s="42">
        <v>2757082.0</v>
      </c>
      <c r="AZ15" s="44">
        <v>2046548.0</v>
      </c>
      <c r="BA15" s="44">
        <v>246016.0</v>
      </c>
      <c r="BB15" s="44">
        <v>318947.0</v>
      </c>
      <c r="BC15" s="44">
        <v>101215.0</v>
      </c>
      <c r="BD15" s="44">
        <v>5044.0</v>
      </c>
      <c r="BE15" s="71">
        <v>39312.0</v>
      </c>
    </row>
    <row r="16" ht="15.0" customHeight="1">
      <c r="A16" s="120" t="s">
        <v>198</v>
      </c>
      <c r="C16" s="79"/>
      <c r="D16" s="144">
        <v>3.0</v>
      </c>
      <c r="E16" s="65" t="s">
        <v>204</v>
      </c>
      <c r="F16" s="67" t="s">
        <v>205</v>
      </c>
      <c r="G16" s="69" t="s">
        <v>206</v>
      </c>
      <c r="H16" s="44" t="s">
        <v>207</v>
      </c>
      <c r="I16" s="73">
        <v>1946.0</v>
      </c>
      <c r="J16" s="75" t="s">
        <v>175</v>
      </c>
      <c r="K16" s="73">
        <v>2010.0</v>
      </c>
      <c r="L16" s="87">
        <f t="shared" si="24"/>
        <v>0.5515841872</v>
      </c>
      <c r="M16" s="124">
        <f t="shared" si="2"/>
        <v>0.4321693847</v>
      </c>
      <c r="N16" s="89">
        <f t="shared" si="25"/>
        <v>0.5606934531</v>
      </c>
      <c r="O16" s="89">
        <f t="shared" si="26"/>
        <v>0.4393065469</v>
      </c>
      <c r="P16" s="42" t="str">
        <f t="shared" si="5"/>
        <v>D+</v>
      </c>
      <c r="Q16" s="180">
        <f t="shared" si="6"/>
        <v>7.219044184</v>
      </c>
      <c r="R16" s="87">
        <f t="shared" si="7"/>
        <v>0.5877300637</v>
      </c>
      <c r="S16" s="89">
        <f t="shared" si="8"/>
        <v>0.4122699363</v>
      </c>
      <c r="T16" s="44" t="str">
        <f t="shared" si="9"/>
        <v>D+</v>
      </c>
      <c r="U16" s="180">
        <f t="shared" si="10"/>
        <v>6.808070637</v>
      </c>
      <c r="V16" s="87">
        <f t="shared" si="11"/>
        <v>0.6131836202</v>
      </c>
      <c r="W16" s="89">
        <f t="shared" si="12"/>
        <v>0.3868163798</v>
      </c>
      <c r="X16" s="44" t="str">
        <f t="shared" si="13"/>
        <v>D+</v>
      </c>
      <c r="Y16" s="180">
        <f t="shared" si="14"/>
        <v>7.630017731</v>
      </c>
      <c r="Z16" s="87">
        <f t="shared" si="15"/>
        <v>0.7422876795</v>
      </c>
      <c r="AA16" s="89">
        <f t="shared" si="16"/>
        <v>0.08923057058</v>
      </c>
      <c r="AB16" s="89">
        <f t="shared" si="17"/>
        <v>0.1156828125</v>
      </c>
      <c r="AC16" s="89">
        <f t="shared" si="18"/>
        <v>0.03671091393</v>
      </c>
      <c r="AD16" s="89">
        <f t="shared" si="19"/>
        <v>0.001829470433</v>
      </c>
      <c r="AE16" s="124">
        <f t="shared" si="20"/>
        <v>0.01425855306</v>
      </c>
      <c r="AF16" s="21"/>
      <c r="AG16" s="99">
        <v>1153115.0</v>
      </c>
      <c r="AH16" s="99">
        <v>636040.0</v>
      </c>
      <c r="AI16" s="99">
        <v>498341.0</v>
      </c>
      <c r="AJ16" s="99">
        <v>18734.0</v>
      </c>
      <c r="AK16" s="109">
        <f t="shared" si="21"/>
        <v>7.219044184</v>
      </c>
      <c r="AL16" s="128">
        <v>905109.0</v>
      </c>
      <c r="AM16" s="130">
        <v>634899.0</v>
      </c>
      <c r="AN16" s="132">
        <f t="shared" si="22"/>
        <v>6.808070637</v>
      </c>
      <c r="AO16" s="128">
        <v>997773.0</v>
      </c>
      <c r="AP16" s="130">
        <v>629428.0</v>
      </c>
      <c r="AQ16" s="132">
        <f t="shared" si="23"/>
        <v>7.630017731</v>
      </c>
      <c r="AR16" s="42">
        <v>3574097.0</v>
      </c>
      <c r="AS16" s="44">
        <v>2546262.0</v>
      </c>
      <c r="AT16" s="44">
        <v>335119.0</v>
      </c>
      <c r="AU16" s="44">
        <v>479087.0</v>
      </c>
      <c r="AV16" s="44">
        <v>135049.0</v>
      </c>
      <c r="AW16" s="44">
        <v>6885.0</v>
      </c>
      <c r="AX16" s="71">
        <v>71695.0</v>
      </c>
      <c r="AY16" s="42">
        <v>2757082.0</v>
      </c>
      <c r="AZ16" s="44">
        <v>2046548.0</v>
      </c>
      <c r="BA16" s="44">
        <v>246016.0</v>
      </c>
      <c r="BB16" s="44">
        <v>318947.0</v>
      </c>
      <c r="BC16" s="44">
        <v>101215.0</v>
      </c>
      <c r="BD16" s="44">
        <v>5044.0</v>
      </c>
      <c r="BE16" s="71">
        <v>39312.0</v>
      </c>
    </row>
    <row r="17" ht="15.0" customHeight="1">
      <c r="A17" s="134" t="s">
        <v>213</v>
      </c>
      <c r="C17" s="79"/>
      <c r="D17" s="156">
        <v>1.0</v>
      </c>
      <c r="E17" s="65" t="s">
        <v>159</v>
      </c>
      <c r="F17" s="67" t="s">
        <v>219</v>
      </c>
      <c r="G17" s="69" t="s">
        <v>220</v>
      </c>
      <c r="H17" s="44" t="s">
        <v>222</v>
      </c>
      <c r="I17" s="73">
        <v>1947.0</v>
      </c>
      <c r="J17" s="75" t="s">
        <v>100</v>
      </c>
      <c r="K17" s="73">
        <v>2000.0</v>
      </c>
      <c r="L17" s="87">
        <f t="shared" si="24"/>
        <v>0.6641900667</v>
      </c>
      <c r="M17" s="124">
        <f t="shared" si="2"/>
        <v>0.2895344676</v>
      </c>
      <c r="N17" s="89">
        <f t="shared" si="25"/>
        <v>0.696417092</v>
      </c>
      <c r="O17" s="89">
        <f t="shared" si="26"/>
        <v>0.303582908</v>
      </c>
      <c r="P17" s="42" t="str">
        <f t="shared" si="5"/>
        <v>D+</v>
      </c>
      <c r="Q17" s="180">
        <f t="shared" si="6"/>
        <v>8.215906771</v>
      </c>
      <c r="R17" s="87">
        <f t="shared" si="7"/>
        <v>0.5944695492</v>
      </c>
      <c r="S17" s="89">
        <f t="shared" si="8"/>
        <v>0.4055304508</v>
      </c>
      <c r="T17" s="44" t="str">
        <f t="shared" si="9"/>
        <v>D+</v>
      </c>
      <c r="U17" s="180">
        <f t="shared" si="10"/>
        <v>7.482019183</v>
      </c>
      <c r="V17" s="87">
        <f t="shared" si="11"/>
        <v>0.6263813865</v>
      </c>
      <c r="W17" s="89">
        <f t="shared" si="12"/>
        <v>0.3736186135</v>
      </c>
      <c r="X17" s="44" t="str">
        <f t="shared" si="13"/>
        <v>D+</v>
      </c>
      <c r="Y17" s="180">
        <f t="shared" si="14"/>
        <v>8.949794359</v>
      </c>
      <c r="Z17" s="87">
        <f t="shared" si="15"/>
        <v>0.6900569081</v>
      </c>
      <c r="AA17" s="89">
        <f t="shared" si="16"/>
        <v>0.1950159571</v>
      </c>
      <c r="AB17" s="89">
        <f t="shared" si="17"/>
        <v>0.06665424196</v>
      </c>
      <c r="AC17" s="89">
        <f t="shared" si="18"/>
        <v>0.03155876672</v>
      </c>
      <c r="AD17" s="89">
        <f t="shared" si="19"/>
        <v>0.003247761746</v>
      </c>
      <c r="AE17" s="124">
        <f t="shared" si="20"/>
        <v>0.01346636443</v>
      </c>
      <c r="AF17" s="21"/>
      <c r="AG17" s="99">
        <v>399607.0</v>
      </c>
      <c r="AH17" s="99">
        <v>265415.0</v>
      </c>
      <c r="AI17" s="99">
        <v>115700.0</v>
      </c>
      <c r="AJ17" s="99">
        <v>18492.0</v>
      </c>
      <c r="AK17" s="109">
        <f t="shared" si="21"/>
        <v>8.215906771</v>
      </c>
      <c r="AL17" s="128">
        <v>242584.0</v>
      </c>
      <c r="AM17" s="130">
        <v>165484.0</v>
      </c>
      <c r="AN17" s="132">
        <f t="shared" si="22"/>
        <v>7.482019183</v>
      </c>
      <c r="AO17" s="128">
        <v>255459.0</v>
      </c>
      <c r="AP17" s="130">
        <v>152374.0</v>
      </c>
      <c r="AQ17" s="132">
        <f t="shared" si="23"/>
        <v>8.949794359</v>
      </c>
      <c r="AR17" s="42">
        <v>897934.0</v>
      </c>
      <c r="AS17" s="44">
        <v>586752.0</v>
      </c>
      <c r="AT17" s="44">
        <v>186782.0</v>
      </c>
      <c r="AU17" s="44">
        <v>73221.0</v>
      </c>
      <c r="AV17" s="44">
        <v>28546.0</v>
      </c>
      <c r="AW17" s="44">
        <v>2824.0</v>
      </c>
      <c r="AX17" s="71">
        <v>19809.0</v>
      </c>
      <c r="AY17" s="42">
        <v>692169.0</v>
      </c>
      <c r="AZ17" s="44">
        <v>477636.0</v>
      </c>
      <c r="BA17" s="44">
        <v>134984.0</v>
      </c>
      <c r="BB17" s="44">
        <v>46136.0</v>
      </c>
      <c r="BC17" s="44">
        <v>21844.0</v>
      </c>
      <c r="BD17" s="44">
        <v>2248.0</v>
      </c>
      <c r="BE17" s="71">
        <v>9321.0</v>
      </c>
    </row>
    <row r="18" ht="15.0" customHeight="1">
      <c r="A18" s="120" t="s">
        <v>213</v>
      </c>
      <c r="C18" s="79"/>
      <c r="D18" s="168">
        <v>2.0</v>
      </c>
      <c r="E18" s="65" t="s">
        <v>199</v>
      </c>
      <c r="F18" s="67" t="s">
        <v>244</v>
      </c>
      <c r="G18" s="69" t="s">
        <v>245</v>
      </c>
      <c r="H18" s="44" t="s">
        <v>246</v>
      </c>
      <c r="I18" s="73">
        <v>1963.0</v>
      </c>
      <c r="J18" s="75" t="s">
        <v>100</v>
      </c>
      <c r="K18" s="73" t="s">
        <v>247</v>
      </c>
      <c r="L18" s="87">
        <f t="shared" si="24"/>
        <v>0.5582640426</v>
      </c>
      <c r="M18" s="124">
        <f t="shared" si="2"/>
        <v>0.422251942</v>
      </c>
      <c r="N18" s="89">
        <f t="shared" si="25"/>
        <v>0.5693574112</v>
      </c>
      <c r="O18" s="89">
        <f t="shared" si="26"/>
        <v>0.4306425888</v>
      </c>
      <c r="P18" s="42" t="str">
        <f t="shared" si="5"/>
        <v>D+</v>
      </c>
      <c r="Q18" s="180">
        <f t="shared" si="6"/>
        <v>8.215906771</v>
      </c>
      <c r="R18" s="87">
        <f t="shared" si="7"/>
        <v>0.5944695492</v>
      </c>
      <c r="S18" s="89">
        <f t="shared" si="8"/>
        <v>0.4055304508</v>
      </c>
      <c r="T18" s="44" t="str">
        <f t="shared" si="9"/>
        <v>D+</v>
      </c>
      <c r="U18" s="180">
        <f t="shared" si="10"/>
        <v>7.482019183</v>
      </c>
      <c r="V18" s="87">
        <f t="shared" si="11"/>
        <v>0.6263813865</v>
      </c>
      <c r="W18" s="89">
        <f t="shared" si="12"/>
        <v>0.3736186135</v>
      </c>
      <c r="X18" s="44" t="str">
        <f t="shared" si="13"/>
        <v>D+</v>
      </c>
      <c r="Y18" s="180">
        <f t="shared" si="14"/>
        <v>8.949794359</v>
      </c>
      <c r="Z18" s="87">
        <f t="shared" si="15"/>
        <v>0.6900569081</v>
      </c>
      <c r="AA18" s="89">
        <f t="shared" si="16"/>
        <v>0.1950159571</v>
      </c>
      <c r="AB18" s="89">
        <f t="shared" si="17"/>
        <v>0.06665424196</v>
      </c>
      <c r="AC18" s="89">
        <f t="shared" si="18"/>
        <v>0.03155876672</v>
      </c>
      <c r="AD18" s="89">
        <f t="shared" si="19"/>
        <v>0.003247761746</v>
      </c>
      <c r="AE18" s="124">
        <f t="shared" si="20"/>
        <v>0.01346636443</v>
      </c>
      <c r="AF18" s="21"/>
      <c r="AG18" s="99">
        <v>234038.0</v>
      </c>
      <c r="AH18" s="99">
        <v>130655.0</v>
      </c>
      <c r="AI18" s="99">
        <v>98823.0</v>
      </c>
      <c r="AJ18" s="99">
        <v>4560.0</v>
      </c>
      <c r="AK18" s="109">
        <f t="shared" si="21"/>
        <v>8.215906771</v>
      </c>
      <c r="AL18" s="128">
        <v>242584.0</v>
      </c>
      <c r="AM18" s="130">
        <v>165484.0</v>
      </c>
      <c r="AN18" s="132">
        <f t="shared" si="22"/>
        <v>7.482019183</v>
      </c>
      <c r="AO18" s="128">
        <v>255459.0</v>
      </c>
      <c r="AP18" s="130">
        <v>152374.0</v>
      </c>
      <c r="AQ18" s="132">
        <f t="shared" si="23"/>
        <v>8.949794359</v>
      </c>
      <c r="AR18" s="42">
        <v>897934.0</v>
      </c>
      <c r="AS18" s="44">
        <v>586752.0</v>
      </c>
      <c r="AT18" s="44">
        <v>186782.0</v>
      </c>
      <c r="AU18" s="44">
        <v>73221.0</v>
      </c>
      <c r="AV18" s="44">
        <v>28546.0</v>
      </c>
      <c r="AW18" s="44">
        <v>2824.0</v>
      </c>
      <c r="AX18" s="71">
        <v>19809.0</v>
      </c>
      <c r="AY18" s="42">
        <v>692169.0</v>
      </c>
      <c r="AZ18" s="44">
        <v>477636.0</v>
      </c>
      <c r="BA18" s="44">
        <v>134984.0</v>
      </c>
      <c r="BB18" s="44">
        <v>46136.0</v>
      </c>
      <c r="BC18" s="44">
        <v>21844.0</v>
      </c>
      <c r="BD18" s="44">
        <v>2248.0</v>
      </c>
      <c r="BE18" s="71">
        <v>9321.0</v>
      </c>
    </row>
    <row r="19" ht="15.0" customHeight="1">
      <c r="A19" s="134" t="s">
        <v>248</v>
      </c>
      <c r="C19" s="79"/>
      <c r="D19" s="156">
        <v>1.0</v>
      </c>
      <c r="E19" s="65" t="s">
        <v>249</v>
      </c>
      <c r="F19" s="67" t="s">
        <v>250</v>
      </c>
      <c r="G19" s="69" t="s">
        <v>251</v>
      </c>
      <c r="H19" s="44" t="s">
        <v>252</v>
      </c>
      <c r="I19" s="73">
        <v>1942.0</v>
      </c>
      <c r="J19" s="75" t="s">
        <v>78</v>
      </c>
      <c r="K19" s="73">
        <v>2000.0</v>
      </c>
      <c r="L19" s="87">
        <f t="shared" si="24"/>
        <v>0.5523175611</v>
      </c>
      <c r="M19" s="124">
        <f t="shared" si="2"/>
        <v>0.4222576071</v>
      </c>
      <c r="N19" s="89">
        <f t="shared" si="25"/>
        <v>0.5667264867</v>
      </c>
      <c r="O19" s="89">
        <f t="shared" si="26"/>
        <v>0.4332735133</v>
      </c>
      <c r="P19" s="42" t="str">
        <f t="shared" si="5"/>
        <v>R+</v>
      </c>
      <c r="Q19" s="91">
        <f t="shared" si="6"/>
        <v>1.896666127</v>
      </c>
      <c r="R19" s="87">
        <f t="shared" si="7"/>
        <v>0.5044225214</v>
      </c>
      <c r="S19" s="89">
        <f t="shared" si="8"/>
        <v>0.4955774786</v>
      </c>
      <c r="T19" s="44" t="str">
        <f t="shared" si="9"/>
        <v>R+</v>
      </c>
      <c r="U19" s="91">
        <f t="shared" si="10"/>
        <v>1.522683597</v>
      </c>
      <c r="V19" s="87">
        <f t="shared" si="11"/>
        <v>0.5141769563</v>
      </c>
      <c r="W19" s="89">
        <f t="shared" si="12"/>
        <v>0.4858230437</v>
      </c>
      <c r="X19" s="44" t="str">
        <f t="shared" si="13"/>
        <v>R+</v>
      </c>
      <c r="Y19" s="91">
        <f t="shared" si="14"/>
        <v>2.270648658</v>
      </c>
      <c r="Z19" s="87">
        <f t="shared" si="15"/>
        <v>0.612109283</v>
      </c>
      <c r="AA19" s="89">
        <f t="shared" si="16"/>
        <v>0.1374394888</v>
      </c>
      <c r="AB19" s="89">
        <f t="shared" si="17"/>
        <v>0.2107389547</v>
      </c>
      <c r="AC19" s="89">
        <f t="shared" si="18"/>
        <v>0.02411413645</v>
      </c>
      <c r="AD19" s="89">
        <f t="shared" si="19"/>
        <v>0.002505456973</v>
      </c>
      <c r="AE19" s="124">
        <f t="shared" si="20"/>
        <v>0.01309268008</v>
      </c>
      <c r="AF19" s="21"/>
      <c r="AG19" s="99">
        <v>8189946.0</v>
      </c>
      <c r="AH19" s="99">
        <v>4523451.0</v>
      </c>
      <c r="AI19" s="99">
        <v>3458267.0</v>
      </c>
      <c r="AJ19" s="99">
        <v>208228.0</v>
      </c>
      <c r="AK19" s="109">
        <f t="shared" si="21"/>
        <v>-1.896666127</v>
      </c>
      <c r="AL19" s="128">
        <v>4237756.0</v>
      </c>
      <c r="AM19" s="130">
        <v>4163447.0</v>
      </c>
      <c r="AN19" s="132">
        <f t="shared" si="22"/>
        <v>-1.522683597</v>
      </c>
      <c r="AO19" s="128">
        <v>4282367.0</v>
      </c>
      <c r="AP19" s="130">
        <v>4046219.0</v>
      </c>
      <c r="AQ19" s="132">
        <f t="shared" si="23"/>
        <v>-2.270648658</v>
      </c>
      <c r="AR19" s="42">
        <v>1.8800445E7</v>
      </c>
      <c r="AS19" s="44">
        <v>1.0884549E7</v>
      </c>
      <c r="AT19" s="44">
        <v>2851095.0</v>
      </c>
      <c r="AU19" s="44">
        <v>4223134.0</v>
      </c>
      <c r="AV19" s="44">
        <v>454937.0</v>
      </c>
      <c r="AW19" s="44">
        <v>47264.0</v>
      </c>
      <c r="AX19" s="71">
        <v>339466.0</v>
      </c>
      <c r="AY19" s="42">
        <v>1.4798498E7</v>
      </c>
      <c r="AZ19" s="44">
        <v>9058298.0</v>
      </c>
      <c r="BA19" s="44">
        <v>2033898.0</v>
      </c>
      <c r="BB19" s="44">
        <v>3118620.0</v>
      </c>
      <c r="BC19" s="44">
        <v>356853.0</v>
      </c>
      <c r="BD19" s="44">
        <v>37077.0</v>
      </c>
      <c r="BE19" s="71">
        <v>193752.0</v>
      </c>
    </row>
    <row r="20" ht="15.0" customHeight="1">
      <c r="A20" s="120" t="s">
        <v>248</v>
      </c>
      <c r="C20" s="79"/>
      <c r="D20" s="144">
        <v>3.0</v>
      </c>
      <c r="E20" s="72" t="s">
        <v>259</v>
      </c>
      <c r="F20" s="74" t="s">
        <v>260</v>
      </c>
      <c r="G20" s="69" t="s">
        <v>261</v>
      </c>
      <c r="H20" s="44" t="s">
        <v>262</v>
      </c>
      <c r="I20" s="73">
        <v>1971.0</v>
      </c>
      <c r="J20" s="75" t="s">
        <v>110</v>
      </c>
      <c r="K20" s="73">
        <v>2010.0</v>
      </c>
      <c r="L20" s="87">
        <f t="shared" si="24"/>
        <v>0.2019801497</v>
      </c>
      <c r="M20" s="124">
        <f t="shared" si="2"/>
        <v>0.4889468068</v>
      </c>
      <c r="N20" s="89">
        <f t="shared" si="25"/>
        <v>0.2923321312</v>
      </c>
      <c r="O20" s="89">
        <f t="shared" si="26"/>
        <v>0.7076678688</v>
      </c>
      <c r="P20" s="42" t="str">
        <f t="shared" si="5"/>
        <v>R+</v>
      </c>
      <c r="Q20" s="91">
        <f t="shared" si="6"/>
        <v>1.896666127</v>
      </c>
      <c r="R20" s="87">
        <f t="shared" si="7"/>
        <v>0.5044225214</v>
      </c>
      <c r="S20" s="89">
        <f t="shared" si="8"/>
        <v>0.4955774786</v>
      </c>
      <c r="T20" s="44" t="str">
        <f t="shared" si="9"/>
        <v>R+</v>
      </c>
      <c r="U20" s="91">
        <f t="shared" si="10"/>
        <v>1.522683597</v>
      </c>
      <c r="V20" s="87">
        <f t="shared" si="11"/>
        <v>0.5141769563</v>
      </c>
      <c r="W20" s="89">
        <f t="shared" si="12"/>
        <v>0.4858230437</v>
      </c>
      <c r="X20" s="44" t="str">
        <f t="shared" si="13"/>
        <v>R+</v>
      </c>
      <c r="Y20" s="91">
        <f t="shared" si="14"/>
        <v>2.270648658</v>
      </c>
      <c r="Z20" s="87">
        <f t="shared" si="15"/>
        <v>0.612109283</v>
      </c>
      <c r="AA20" s="89">
        <f t="shared" si="16"/>
        <v>0.1374394888</v>
      </c>
      <c r="AB20" s="89">
        <f t="shared" si="17"/>
        <v>0.2107389547</v>
      </c>
      <c r="AC20" s="89">
        <f t="shared" si="18"/>
        <v>0.02411413645</v>
      </c>
      <c r="AD20" s="89">
        <f t="shared" si="19"/>
        <v>0.002505456973</v>
      </c>
      <c r="AE20" s="124">
        <f t="shared" si="20"/>
        <v>0.01309268008</v>
      </c>
      <c r="AF20" s="21"/>
      <c r="AG20" s="154">
        <v>5411106.0</v>
      </c>
      <c r="AH20" s="154">
        <v>1092936.0</v>
      </c>
      <c r="AI20" s="154">
        <v>2645743.0</v>
      </c>
      <c r="AJ20" s="154">
        <v>1672427.0</v>
      </c>
      <c r="AK20" s="109">
        <f t="shared" si="21"/>
        <v>-1.896666127</v>
      </c>
      <c r="AL20" s="128">
        <v>4237756.0</v>
      </c>
      <c r="AM20" s="130">
        <v>4163447.0</v>
      </c>
      <c r="AN20" s="132">
        <f t="shared" si="22"/>
        <v>-1.522683597</v>
      </c>
      <c r="AO20" s="128">
        <v>4282367.0</v>
      </c>
      <c r="AP20" s="130">
        <v>4046219.0</v>
      </c>
      <c r="AQ20" s="132">
        <f t="shared" si="23"/>
        <v>-2.270648658</v>
      </c>
      <c r="AR20" s="42">
        <v>1.8800445E7</v>
      </c>
      <c r="AS20" s="44">
        <v>1.0884549E7</v>
      </c>
      <c r="AT20" s="44">
        <v>2851095.0</v>
      </c>
      <c r="AU20" s="44">
        <v>4223134.0</v>
      </c>
      <c r="AV20" s="44">
        <v>454937.0</v>
      </c>
      <c r="AW20" s="44">
        <v>47264.0</v>
      </c>
      <c r="AX20" s="71">
        <v>339466.0</v>
      </c>
      <c r="AY20" s="42">
        <v>1.4798498E7</v>
      </c>
      <c r="AZ20" s="44">
        <v>9058298.0</v>
      </c>
      <c r="BA20" s="44">
        <v>2033898.0</v>
      </c>
      <c r="BB20" s="44">
        <v>3118620.0</v>
      </c>
      <c r="BC20" s="44">
        <v>356853.0</v>
      </c>
      <c r="BD20" s="44">
        <v>37077.0</v>
      </c>
      <c r="BE20" s="71">
        <v>193752.0</v>
      </c>
    </row>
    <row r="21" ht="15.0" customHeight="1">
      <c r="A21" s="134" t="s">
        <v>263</v>
      </c>
      <c r="C21" s="79"/>
      <c r="D21" s="168">
        <v>2.0</v>
      </c>
      <c r="E21" s="72" t="s">
        <v>271</v>
      </c>
      <c r="F21" s="74" t="s">
        <v>272</v>
      </c>
      <c r="G21" s="69" t="s">
        <v>273</v>
      </c>
      <c r="H21" s="44" t="s">
        <v>274</v>
      </c>
      <c r="I21" s="73">
        <v>1949.0</v>
      </c>
      <c r="J21" s="75" t="s">
        <v>81</v>
      </c>
      <c r="K21" s="73">
        <v>2014.0</v>
      </c>
      <c r="L21" s="87">
        <f t="shared" si="24"/>
        <v>0.4520635329</v>
      </c>
      <c r="M21" s="124">
        <f t="shared" si="2"/>
        <v>0.5288906284</v>
      </c>
      <c r="N21" s="89">
        <f t="shared" si="25"/>
        <v>0.4608406292</v>
      </c>
      <c r="O21" s="89">
        <f t="shared" si="26"/>
        <v>0.5391593708</v>
      </c>
      <c r="P21" s="42" t="str">
        <f t="shared" si="5"/>
        <v>R+</v>
      </c>
      <c r="Q21" s="91">
        <f t="shared" si="6"/>
        <v>6.119132318</v>
      </c>
      <c r="R21" s="87">
        <f t="shared" si="7"/>
        <v>0.460433509</v>
      </c>
      <c r="S21" s="89">
        <f t="shared" si="8"/>
        <v>0.539566491</v>
      </c>
      <c r="T21" s="44" t="str">
        <f t="shared" si="9"/>
        <v>R+</v>
      </c>
      <c r="U21" s="91">
        <f t="shared" si="10"/>
        <v>5.921584835</v>
      </c>
      <c r="V21" s="87">
        <f t="shared" si="11"/>
        <v>0.4737166449</v>
      </c>
      <c r="W21" s="89">
        <f t="shared" si="12"/>
        <v>0.5262833551</v>
      </c>
      <c r="X21" s="44" t="str">
        <f t="shared" si="13"/>
        <v>R+</v>
      </c>
      <c r="Y21" s="91">
        <f t="shared" si="14"/>
        <v>6.316679801</v>
      </c>
      <c r="Z21" s="87">
        <f t="shared" si="15"/>
        <v>0.5895573172</v>
      </c>
      <c r="AA21" s="89">
        <f t="shared" si="16"/>
        <v>0.288065162</v>
      </c>
      <c r="AB21" s="89">
        <f t="shared" si="17"/>
        <v>0.07490195038</v>
      </c>
      <c r="AC21" s="89">
        <f t="shared" si="18"/>
        <v>0.03305442767</v>
      </c>
      <c r="AD21" s="89">
        <f t="shared" si="19"/>
        <v>0.002268450651</v>
      </c>
      <c r="AE21" s="124">
        <f t="shared" si="20"/>
        <v>0.01215269213</v>
      </c>
      <c r="AF21" s="21"/>
      <c r="AG21" s="99">
        <v>2567805.0</v>
      </c>
      <c r="AH21" s="99">
        <v>1160811.0</v>
      </c>
      <c r="AI21" s="99">
        <v>1358088.0</v>
      </c>
      <c r="AJ21" s="99">
        <v>48906.0</v>
      </c>
      <c r="AK21" s="109">
        <f t="shared" si="21"/>
        <v>-6.119132318</v>
      </c>
      <c r="AL21" s="128">
        <v>1773827.0</v>
      </c>
      <c r="AM21" s="130">
        <v>2078688.0</v>
      </c>
      <c r="AN21" s="132">
        <f t="shared" si="22"/>
        <v>-5.921584835</v>
      </c>
      <c r="AO21" s="128">
        <v>1844123.0</v>
      </c>
      <c r="AP21" s="130">
        <v>2048759.0</v>
      </c>
      <c r="AQ21" s="132">
        <f t="shared" si="23"/>
        <v>-6.316679801</v>
      </c>
      <c r="AR21" s="42">
        <v>9687653.0</v>
      </c>
      <c r="AS21" s="44">
        <v>5413920.0</v>
      </c>
      <c r="AT21" s="44">
        <v>2910800.0</v>
      </c>
      <c r="AU21" s="44">
        <v>853689.0</v>
      </c>
      <c r="AV21" s="44">
        <v>316844.0</v>
      </c>
      <c r="AW21" s="44">
        <v>21279.0</v>
      </c>
      <c r="AX21" s="71">
        <v>171121.0</v>
      </c>
      <c r="AY21" s="42">
        <v>7196101.0</v>
      </c>
      <c r="AZ21" s="44">
        <v>4242514.0</v>
      </c>
      <c r="BA21" s="44">
        <v>2072946.0</v>
      </c>
      <c r="BB21" s="44">
        <v>539002.0</v>
      </c>
      <c r="BC21" s="44">
        <v>237863.0</v>
      </c>
      <c r="BD21" s="44">
        <v>16324.0</v>
      </c>
      <c r="BE21" s="71">
        <v>87452.0</v>
      </c>
    </row>
    <row r="22" ht="15.0" customHeight="1">
      <c r="A22" s="120" t="s">
        <v>263</v>
      </c>
      <c r="C22" s="79"/>
      <c r="D22" s="144">
        <v>3.0</v>
      </c>
      <c r="E22" s="72" t="s">
        <v>275</v>
      </c>
      <c r="F22" s="74" t="s">
        <v>276</v>
      </c>
      <c r="G22" s="69" t="s">
        <v>277</v>
      </c>
      <c r="H22" s="44" t="s">
        <v>278</v>
      </c>
      <c r="I22" s="73">
        <v>1944.0</v>
      </c>
      <c r="J22" s="75" t="s">
        <v>81</v>
      </c>
      <c r="K22" s="73">
        <v>2004.0</v>
      </c>
      <c r="L22" s="87">
        <f t="shared" si="24"/>
        <v>0.3899864515</v>
      </c>
      <c r="M22" s="124">
        <f t="shared" si="2"/>
        <v>0.5830738031</v>
      </c>
      <c r="N22" s="89">
        <f t="shared" si="25"/>
        <v>0.4007834557</v>
      </c>
      <c r="O22" s="89">
        <f t="shared" si="26"/>
        <v>0.5992165443</v>
      </c>
      <c r="P22" s="42" t="str">
        <f t="shared" si="5"/>
        <v>R+</v>
      </c>
      <c r="Q22" s="91">
        <f t="shared" si="6"/>
        <v>6.119132318</v>
      </c>
      <c r="R22" s="87">
        <f t="shared" si="7"/>
        <v>0.460433509</v>
      </c>
      <c r="S22" s="89">
        <f t="shared" si="8"/>
        <v>0.539566491</v>
      </c>
      <c r="T22" s="44" t="str">
        <f t="shared" si="9"/>
        <v>R+</v>
      </c>
      <c r="U22" s="91">
        <f t="shared" si="10"/>
        <v>5.921584835</v>
      </c>
      <c r="V22" s="87">
        <f t="shared" si="11"/>
        <v>0.4737166449</v>
      </c>
      <c r="W22" s="89">
        <f t="shared" si="12"/>
        <v>0.5262833551</v>
      </c>
      <c r="X22" s="44" t="str">
        <f t="shared" si="13"/>
        <v>R+</v>
      </c>
      <c r="Y22" s="91">
        <f t="shared" si="14"/>
        <v>6.316679801</v>
      </c>
      <c r="Z22" s="87">
        <f t="shared" si="15"/>
        <v>0.5895573172</v>
      </c>
      <c r="AA22" s="89">
        <f t="shared" si="16"/>
        <v>0.288065162</v>
      </c>
      <c r="AB22" s="89">
        <f t="shared" si="17"/>
        <v>0.07490195038</v>
      </c>
      <c r="AC22" s="89">
        <f t="shared" si="18"/>
        <v>0.03305442767</v>
      </c>
      <c r="AD22" s="89">
        <f t="shared" si="19"/>
        <v>0.002268450651</v>
      </c>
      <c r="AE22" s="124">
        <f t="shared" si="20"/>
        <v>0.01215269213</v>
      </c>
      <c r="AF22" s="21"/>
      <c r="AG22" s="99">
        <v>2555258.0</v>
      </c>
      <c r="AH22" s="99">
        <v>996516.0</v>
      </c>
      <c r="AI22" s="99">
        <v>1489904.0</v>
      </c>
      <c r="AJ22" s="99">
        <v>68838.0</v>
      </c>
      <c r="AK22" s="109">
        <f t="shared" si="21"/>
        <v>-6.119132318</v>
      </c>
      <c r="AL22" s="128">
        <v>1773827.0</v>
      </c>
      <c r="AM22" s="130">
        <v>2078688.0</v>
      </c>
      <c r="AN22" s="132">
        <f t="shared" si="22"/>
        <v>-5.921584835</v>
      </c>
      <c r="AO22" s="128">
        <v>1844123.0</v>
      </c>
      <c r="AP22" s="130">
        <v>2048759.0</v>
      </c>
      <c r="AQ22" s="132">
        <f t="shared" si="23"/>
        <v>-6.316679801</v>
      </c>
      <c r="AR22" s="42">
        <v>9687653.0</v>
      </c>
      <c r="AS22" s="44">
        <v>5413920.0</v>
      </c>
      <c r="AT22" s="44">
        <v>2910800.0</v>
      </c>
      <c r="AU22" s="44">
        <v>853689.0</v>
      </c>
      <c r="AV22" s="44">
        <v>316844.0</v>
      </c>
      <c r="AW22" s="44">
        <v>21279.0</v>
      </c>
      <c r="AX22" s="71">
        <v>171121.0</v>
      </c>
      <c r="AY22" s="42">
        <v>7196101.0</v>
      </c>
      <c r="AZ22" s="44">
        <v>4242514.0</v>
      </c>
      <c r="BA22" s="44">
        <v>2072946.0</v>
      </c>
      <c r="BB22" s="44">
        <v>539002.0</v>
      </c>
      <c r="BC22" s="44">
        <v>237863.0</v>
      </c>
      <c r="BD22" s="44">
        <v>16324.0</v>
      </c>
      <c r="BE22" s="71">
        <v>87452.0</v>
      </c>
    </row>
    <row r="23" ht="15.0" customHeight="1">
      <c r="A23" s="134" t="s">
        <v>280</v>
      </c>
      <c r="C23" s="79"/>
      <c r="D23" s="156">
        <v>1.0</v>
      </c>
      <c r="E23" s="65" t="s">
        <v>286</v>
      </c>
      <c r="F23" s="67" t="s">
        <v>287</v>
      </c>
      <c r="G23" s="69" t="s">
        <v>288</v>
      </c>
      <c r="H23" s="44" t="s">
        <v>289</v>
      </c>
      <c r="I23" s="73">
        <v>1947.0</v>
      </c>
      <c r="J23" s="75" t="s">
        <v>290</v>
      </c>
      <c r="K23" s="73">
        <v>2012.0</v>
      </c>
      <c r="L23" s="87">
        <f t="shared" si="24"/>
        <v>0.6260154292</v>
      </c>
      <c r="M23" s="124">
        <f t="shared" si="2"/>
        <v>0.3739845708</v>
      </c>
      <c r="N23" s="89">
        <f t="shared" si="25"/>
        <v>0.6260154292</v>
      </c>
      <c r="O23" s="89">
        <f t="shared" si="26"/>
        <v>0.3739845708</v>
      </c>
      <c r="P23" s="42" t="str">
        <f t="shared" si="5"/>
        <v>D+</v>
      </c>
      <c r="Q23" s="180">
        <f t="shared" si="6"/>
        <v>19.52214718</v>
      </c>
      <c r="R23" s="87">
        <f t="shared" si="7"/>
        <v>0.717038485</v>
      </c>
      <c r="S23" s="89">
        <f t="shared" si="8"/>
        <v>0.282961515</v>
      </c>
      <c r="T23" s="44" t="str">
        <f t="shared" si="9"/>
        <v>D+</v>
      </c>
      <c r="U23" s="180">
        <f t="shared" si="10"/>
        <v>19.73891276</v>
      </c>
      <c r="V23" s="87">
        <f t="shared" si="11"/>
        <v>0.7299372588</v>
      </c>
      <c r="W23" s="89">
        <f t="shared" si="12"/>
        <v>0.2700627412</v>
      </c>
      <c r="X23" s="44" t="str">
        <f t="shared" si="13"/>
        <v>D+</v>
      </c>
      <c r="Y23" s="180">
        <f t="shared" si="14"/>
        <v>19.30538159</v>
      </c>
      <c r="Z23" s="87">
        <f t="shared" si="15"/>
        <v>0.255120054</v>
      </c>
      <c r="AA23" s="89">
        <f t="shared" si="16"/>
        <v>0.0148246588</v>
      </c>
      <c r="AB23" s="89">
        <f t="shared" si="17"/>
        <v>0.0715335694</v>
      </c>
      <c r="AC23" s="89">
        <f t="shared" si="18"/>
        <v>0.4971845264</v>
      </c>
      <c r="AD23" s="89">
        <f t="shared" si="19"/>
        <v>0.002198804903</v>
      </c>
      <c r="AE23" s="124">
        <f t="shared" si="20"/>
        <v>0.1591383865</v>
      </c>
      <c r="AF23" s="21"/>
      <c r="AG23" s="154">
        <v>430483.0</v>
      </c>
      <c r="AH23" s="154">
        <v>269489.0</v>
      </c>
      <c r="AI23" s="154">
        <v>160994.0</v>
      </c>
      <c r="AJ23" s="154">
        <v>0.0</v>
      </c>
      <c r="AK23" s="109">
        <f t="shared" si="21"/>
        <v>19.52214718</v>
      </c>
      <c r="AL23" s="128">
        <v>306658.0</v>
      </c>
      <c r="AM23" s="130">
        <v>121015.0</v>
      </c>
      <c r="AN23" s="132">
        <f t="shared" si="22"/>
        <v>19.73891276</v>
      </c>
      <c r="AO23" s="128">
        <v>325871.0</v>
      </c>
      <c r="AP23" s="130">
        <v>120566.0</v>
      </c>
      <c r="AQ23" s="132">
        <f t="shared" si="23"/>
        <v>19.30538159</v>
      </c>
      <c r="AR23" s="42">
        <v>1360301.0</v>
      </c>
      <c r="AS23" s="44">
        <v>309343.0</v>
      </c>
      <c r="AT23" s="44">
        <v>19904.0</v>
      </c>
      <c r="AU23" s="44">
        <v>120842.0</v>
      </c>
      <c r="AV23" s="44">
        <v>641516.0</v>
      </c>
      <c r="AW23" s="44">
        <v>2823.0</v>
      </c>
      <c r="AX23" s="71">
        <v>265873.0</v>
      </c>
      <c r="AY23" s="42">
        <v>1056483.0</v>
      </c>
      <c r="AZ23" s="44">
        <v>269530.0</v>
      </c>
      <c r="BA23" s="44">
        <v>15662.0</v>
      </c>
      <c r="BB23" s="44">
        <v>75574.0</v>
      </c>
      <c r="BC23" s="44">
        <v>525267.0</v>
      </c>
      <c r="BD23" s="44">
        <v>2323.0</v>
      </c>
      <c r="BE23" s="71">
        <v>168127.0</v>
      </c>
    </row>
    <row r="24" ht="15.0" customHeight="1">
      <c r="A24" s="120" t="s">
        <v>280</v>
      </c>
      <c r="C24" s="79"/>
      <c r="D24" s="144">
        <v>3.0</v>
      </c>
      <c r="E24" s="65" t="s">
        <v>291</v>
      </c>
      <c r="F24" s="67" t="s">
        <v>292</v>
      </c>
      <c r="G24" s="69" t="s">
        <v>293</v>
      </c>
      <c r="H24" s="44" t="s">
        <v>294</v>
      </c>
      <c r="I24" s="73">
        <v>1972.0</v>
      </c>
      <c r="J24" s="75" t="s">
        <v>175</v>
      </c>
      <c r="K24" s="73" t="s">
        <v>295</v>
      </c>
      <c r="L24" s="87">
        <f t="shared" si="24"/>
        <v>0.6976968347</v>
      </c>
      <c r="M24" s="124">
        <f t="shared" si="2"/>
        <v>0.2770299683</v>
      </c>
      <c r="N24" s="89">
        <f t="shared" si="25"/>
        <v>0.7157870621</v>
      </c>
      <c r="O24" s="89">
        <f t="shared" si="26"/>
        <v>0.2842129379</v>
      </c>
      <c r="P24" s="42" t="str">
        <f t="shared" si="5"/>
        <v>D+</v>
      </c>
      <c r="Q24" s="180">
        <f t="shared" si="6"/>
        <v>19.52214718</v>
      </c>
      <c r="R24" s="87">
        <f t="shared" si="7"/>
        <v>0.717038485</v>
      </c>
      <c r="S24" s="89">
        <f t="shared" si="8"/>
        <v>0.282961515</v>
      </c>
      <c r="T24" s="44" t="str">
        <f t="shared" si="9"/>
        <v>D+</v>
      </c>
      <c r="U24" s="180">
        <f t="shared" si="10"/>
        <v>19.73891276</v>
      </c>
      <c r="V24" s="87">
        <f t="shared" si="11"/>
        <v>0.7299372588</v>
      </c>
      <c r="W24" s="89">
        <f t="shared" si="12"/>
        <v>0.2700627412</v>
      </c>
      <c r="X24" s="44" t="str">
        <f t="shared" si="13"/>
        <v>D+</v>
      </c>
      <c r="Y24" s="180">
        <f t="shared" si="14"/>
        <v>19.30538159</v>
      </c>
      <c r="Z24" s="87">
        <f t="shared" si="15"/>
        <v>0.255120054</v>
      </c>
      <c r="AA24" s="89">
        <f t="shared" si="16"/>
        <v>0.0148246588</v>
      </c>
      <c r="AB24" s="89">
        <f t="shared" si="17"/>
        <v>0.0715335694</v>
      </c>
      <c r="AC24" s="89">
        <f t="shared" si="18"/>
        <v>0.4971845264</v>
      </c>
      <c r="AD24" s="89">
        <f t="shared" si="19"/>
        <v>0.002198804903</v>
      </c>
      <c r="AE24" s="124">
        <f t="shared" si="20"/>
        <v>0.1591383865</v>
      </c>
      <c r="AF24" s="21"/>
      <c r="AG24" s="99">
        <v>353774.0</v>
      </c>
      <c r="AH24" s="99">
        <v>246827.0</v>
      </c>
      <c r="AI24" s="99">
        <v>98006.0</v>
      </c>
      <c r="AJ24" s="99">
        <v>8941.0</v>
      </c>
      <c r="AK24" s="109">
        <f t="shared" si="21"/>
        <v>19.52214718</v>
      </c>
      <c r="AL24" s="128">
        <v>306658.0</v>
      </c>
      <c r="AM24" s="130">
        <v>121015.0</v>
      </c>
      <c r="AN24" s="132">
        <f t="shared" si="22"/>
        <v>19.73891276</v>
      </c>
      <c r="AO24" s="128">
        <v>325871.0</v>
      </c>
      <c r="AP24" s="130">
        <v>120566.0</v>
      </c>
      <c r="AQ24" s="132">
        <f t="shared" si="23"/>
        <v>19.30538159</v>
      </c>
      <c r="AR24" s="42">
        <v>1360301.0</v>
      </c>
      <c r="AS24" s="44">
        <v>309343.0</v>
      </c>
      <c r="AT24" s="44">
        <v>19904.0</v>
      </c>
      <c r="AU24" s="44">
        <v>120842.0</v>
      </c>
      <c r="AV24" s="44">
        <v>641516.0</v>
      </c>
      <c r="AW24" s="44">
        <v>2823.0</v>
      </c>
      <c r="AX24" s="71">
        <v>265873.0</v>
      </c>
      <c r="AY24" s="42">
        <v>1056483.0</v>
      </c>
      <c r="AZ24" s="44">
        <v>269530.0</v>
      </c>
      <c r="BA24" s="44">
        <v>15662.0</v>
      </c>
      <c r="BB24" s="44">
        <v>75574.0</v>
      </c>
      <c r="BC24" s="44">
        <v>525267.0</v>
      </c>
      <c r="BD24" s="44">
        <v>2323.0</v>
      </c>
      <c r="BE24" s="71">
        <v>168127.0</v>
      </c>
    </row>
    <row r="25" ht="15.0" customHeight="1">
      <c r="A25" s="134" t="s">
        <v>302</v>
      </c>
      <c r="C25" s="79"/>
      <c r="D25" s="168">
        <v>2.0</v>
      </c>
      <c r="E25" s="72" t="s">
        <v>303</v>
      </c>
      <c r="F25" s="74" t="s">
        <v>304</v>
      </c>
      <c r="G25" s="69" t="s">
        <v>305</v>
      </c>
      <c r="H25" s="44" t="s">
        <v>306</v>
      </c>
      <c r="I25" s="73">
        <v>1943.0</v>
      </c>
      <c r="J25" s="75" t="s">
        <v>110</v>
      </c>
      <c r="K25" s="73">
        <v>2008.0</v>
      </c>
      <c r="L25" s="87">
        <f t="shared" si="24"/>
        <v>0.3467163804</v>
      </c>
      <c r="M25" s="124">
        <f t="shared" si="2"/>
        <v>0.6532836196</v>
      </c>
      <c r="N25" s="89">
        <f t="shared" si="25"/>
        <v>0.3467163804</v>
      </c>
      <c r="O25" s="89">
        <f t="shared" si="26"/>
        <v>0.6532836196</v>
      </c>
      <c r="P25" s="42" t="str">
        <f t="shared" si="5"/>
        <v>R+</v>
      </c>
      <c r="Q25" s="91">
        <f t="shared" si="6"/>
        <v>17.54962834</v>
      </c>
      <c r="R25" s="87">
        <f t="shared" si="7"/>
        <v>0.3357861316</v>
      </c>
      <c r="S25" s="89">
        <f t="shared" si="8"/>
        <v>0.6642138684</v>
      </c>
      <c r="T25" s="44" t="str">
        <f t="shared" si="9"/>
        <v>R+</v>
      </c>
      <c r="U25" s="91">
        <f t="shared" si="10"/>
        <v>18.38632258</v>
      </c>
      <c r="V25" s="87">
        <f t="shared" si="11"/>
        <v>0.3697541019</v>
      </c>
      <c r="W25" s="89">
        <f t="shared" si="12"/>
        <v>0.6302458981</v>
      </c>
      <c r="X25" s="44" t="str">
        <f t="shared" si="13"/>
        <v>R+</v>
      </c>
      <c r="Y25" s="91">
        <f t="shared" si="14"/>
        <v>16.7129341</v>
      </c>
      <c r="Z25" s="87">
        <f t="shared" si="15"/>
        <v>0.8665088581</v>
      </c>
      <c r="AA25" s="89">
        <f t="shared" si="16"/>
        <v>0.004969653319</v>
      </c>
      <c r="AB25" s="89">
        <f t="shared" si="17"/>
        <v>0.09028115695</v>
      </c>
      <c r="AC25" s="89">
        <f t="shared" si="18"/>
        <v>0.01381542542</v>
      </c>
      <c r="AD25" s="89">
        <f t="shared" si="19"/>
        <v>0.01105304301</v>
      </c>
      <c r="AE25" s="124">
        <f t="shared" si="20"/>
        <v>0.01337186322</v>
      </c>
      <c r="AF25" s="21"/>
      <c r="AG25" s="99">
        <v>437170.0</v>
      </c>
      <c r="AH25" s="99">
        <v>151574.0</v>
      </c>
      <c r="AI25" s="99">
        <v>285596.0</v>
      </c>
      <c r="AJ25" s="99">
        <v>0.0</v>
      </c>
      <c r="AK25" s="109">
        <f t="shared" si="21"/>
        <v>-17.54962834</v>
      </c>
      <c r="AL25" s="128">
        <v>212787.0</v>
      </c>
      <c r="AM25" s="130">
        <v>420911.0</v>
      </c>
      <c r="AN25" s="132">
        <f t="shared" si="22"/>
        <v>-18.38632258</v>
      </c>
      <c r="AO25" s="128">
        <v>236440.0</v>
      </c>
      <c r="AP25" s="130">
        <v>403012.0</v>
      </c>
      <c r="AQ25" s="132">
        <f t="shared" si="23"/>
        <v>-16.7129341</v>
      </c>
      <c r="AR25" s="42">
        <v>1567582.0</v>
      </c>
      <c r="AS25" s="44">
        <v>1316243.0</v>
      </c>
      <c r="AT25" s="44">
        <v>8875.0</v>
      </c>
      <c r="AU25" s="44">
        <v>175901.0</v>
      </c>
      <c r="AV25" s="44">
        <v>20682.0</v>
      </c>
      <c r="AW25" s="44">
        <v>17556.0</v>
      </c>
      <c r="AX25" s="71">
        <v>28325.0</v>
      </c>
      <c r="AY25" s="42">
        <v>1138510.0</v>
      </c>
      <c r="AZ25" s="44">
        <v>986529.0</v>
      </c>
      <c r="BA25" s="44">
        <v>5658.0</v>
      </c>
      <c r="BB25" s="44">
        <v>102786.0</v>
      </c>
      <c r="BC25" s="44">
        <v>15729.0</v>
      </c>
      <c r="BD25" s="44">
        <v>12584.0</v>
      </c>
      <c r="BE25" s="71">
        <v>15224.0</v>
      </c>
    </row>
    <row r="26" ht="15.0" customHeight="1">
      <c r="A26" s="120" t="s">
        <v>302</v>
      </c>
      <c r="C26" s="79"/>
      <c r="D26" s="144">
        <v>3.0</v>
      </c>
      <c r="E26" s="72" t="s">
        <v>255</v>
      </c>
      <c r="F26" s="74" t="s">
        <v>307</v>
      </c>
      <c r="G26" s="69" t="s">
        <v>308</v>
      </c>
      <c r="H26" s="44" t="s">
        <v>309</v>
      </c>
      <c r="I26" s="73">
        <v>1951.0</v>
      </c>
      <c r="J26" s="75" t="s">
        <v>151</v>
      </c>
      <c r="K26" s="73">
        <v>1998.0</v>
      </c>
      <c r="L26" s="87">
        <f t="shared" si="24"/>
        <v>0.2492759104</v>
      </c>
      <c r="M26" s="124">
        <f t="shared" si="2"/>
        <v>0.7117500501</v>
      </c>
      <c r="N26" s="89">
        <f t="shared" si="25"/>
        <v>0.2593851994</v>
      </c>
      <c r="O26" s="89">
        <f t="shared" si="26"/>
        <v>0.7406148006</v>
      </c>
      <c r="P26" s="42" t="str">
        <f t="shared" si="5"/>
        <v>R+</v>
      </c>
      <c r="Q26" s="91">
        <f t="shared" si="6"/>
        <v>17.54962834</v>
      </c>
      <c r="R26" s="87">
        <f t="shared" si="7"/>
        <v>0.3357861316</v>
      </c>
      <c r="S26" s="89">
        <f t="shared" si="8"/>
        <v>0.6642138684</v>
      </c>
      <c r="T26" s="44" t="str">
        <f t="shared" si="9"/>
        <v>R+</v>
      </c>
      <c r="U26" s="91">
        <f t="shared" si="10"/>
        <v>18.38632258</v>
      </c>
      <c r="V26" s="87">
        <f t="shared" si="11"/>
        <v>0.3697541019</v>
      </c>
      <c r="W26" s="89">
        <f t="shared" si="12"/>
        <v>0.6302458981</v>
      </c>
      <c r="X26" s="44" t="str">
        <f t="shared" si="13"/>
        <v>R+</v>
      </c>
      <c r="Y26" s="91">
        <f t="shared" si="14"/>
        <v>16.7129341</v>
      </c>
      <c r="Z26" s="87">
        <f t="shared" si="15"/>
        <v>0.8665088581</v>
      </c>
      <c r="AA26" s="89">
        <f t="shared" si="16"/>
        <v>0.004969653319</v>
      </c>
      <c r="AB26" s="89">
        <f t="shared" si="17"/>
        <v>0.09028115695</v>
      </c>
      <c r="AC26" s="89">
        <f t="shared" si="18"/>
        <v>0.01381542542</v>
      </c>
      <c r="AD26" s="89">
        <f t="shared" si="19"/>
        <v>0.01105304301</v>
      </c>
      <c r="AE26" s="124">
        <f t="shared" si="20"/>
        <v>0.01337186322</v>
      </c>
      <c r="AF26" s="21"/>
      <c r="AG26" s="99">
        <v>449530.0</v>
      </c>
      <c r="AH26" s="99">
        <v>112057.0</v>
      </c>
      <c r="AI26" s="99">
        <v>319953.0</v>
      </c>
      <c r="AJ26" s="99">
        <v>17520.0</v>
      </c>
      <c r="AK26" s="109">
        <f t="shared" si="21"/>
        <v>-17.54962834</v>
      </c>
      <c r="AL26" s="128">
        <v>212787.0</v>
      </c>
      <c r="AM26" s="130">
        <v>420911.0</v>
      </c>
      <c r="AN26" s="132">
        <f t="shared" si="22"/>
        <v>-18.38632258</v>
      </c>
      <c r="AO26" s="128">
        <v>236440.0</v>
      </c>
      <c r="AP26" s="130">
        <v>403012.0</v>
      </c>
      <c r="AQ26" s="132">
        <f t="shared" si="23"/>
        <v>-16.7129341</v>
      </c>
      <c r="AR26" s="42">
        <v>1567582.0</v>
      </c>
      <c r="AS26" s="44">
        <v>1316243.0</v>
      </c>
      <c r="AT26" s="44">
        <v>8875.0</v>
      </c>
      <c r="AU26" s="44">
        <v>175901.0</v>
      </c>
      <c r="AV26" s="44">
        <v>20682.0</v>
      </c>
      <c r="AW26" s="44">
        <v>17556.0</v>
      </c>
      <c r="AX26" s="71">
        <v>28325.0</v>
      </c>
      <c r="AY26" s="42">
        <v>1138510.0</v>
      </c>
      <c r="AZ26" s="44">
        <v>986529.0</v>
      </c>
      <c r="BA26" s="44">
        <v>5658.0</v>
      </c>
      <c r="BB26" s="44">
        <v>102786.0</v>
      </c>
      <c r="BC26" s="44">
        <v>15729.0</v>
      </c>
      <c r="BD26" s="44">
        <v>12584.0</v>
      </c>
      <c r="BE26" s="71">
        <v>15224.0</v>
      </c>
    </row>
    <row r="27" ht="15.0" customHeight="1">
      <c r="A27" s="134" t="s">
        <v>316</v>
      </c>
      <c r="C27" s="79"/>
      <c r="D27" s="168">
        <v>2.0</v>
      </c>
      <c r="E27" s="65" t="s">
        <v>204</v>
      </c>
      <c r="F27" s="67" t="s">
        <v>317</v>
      </c>
      <c r="G27" s="69" t="s">
        <v>318</v>
      </c>
      <c r="H27" s="44" t="s">
        <v>319</v>
      </c>
      <c r="I27" s="73">
        <v>1944.0</v>
      </c>
      <c r="J27" s="75" t="s">
        <v>110</v>
      </c>
      <c r="K27" s="73">
        <v>1996.0</v>
      </c>
      <c r="L27" s="87">
        <f t="shared" si="24"/>
        <v>0.5354868394</v>
      </c>
      <c r="M27" s="124">
        <f t="shared" si="2"/>
        <v>0.4269498787</v>
      </c>
      <c r="N27" s="89">
        <f t="shared" si="25"/>
        <v>0.556386544</v>
      </c>
      <c r="O27" s="89">
        <f t="shared" si="26"/>
        <v>0.443613456</v>
      </c>
      <c r="P27" s="42" t="str">
        <f t="shared" si="5"/>
        <v>D+</v>
      </c>
      <c r="Q27" s="180">
        <f t="shared" si="6"/>
        <v>7.829253705</v>
      </c>
      <c r="R27" s="87">
        <f t="shared" si="7"/>
        <v>0.5857752339</v>
      </c>
      <c r="S27" s="89">
        <f t="shared" si="8"/>
        <v>0.4142247661</v>
      </c>
      <c r="T27" s="44" t="str">
        <f t="shared" si="9"/>
        <v>D+</v>
      </c>
      <c r="U27" s="180">
        <f t="shared" si="10"/>
        <v>6.612587656</v>
      </c>
      <c r="V27" s="87">
        <f t="shared" si="11"/>
        <v>0.6273426404</v>
      </c>
      <c r="W27" s="89">
        <f t="shared" si="12"/>
        <v>0.3726573596</v>
      </c>
      <c r="X27" s="44" t="str">
        <f t="shared" si="13"/>
        <v>D+</v>
      </c>
      <c r="Y27" s="180"/>
      <c r="Z27" s="87">
        <f t="shared" si="15"/>
        <v>0.6710886503</v>
      </c>
      <c r="AA27" s="89">
        <f t="shared" si="16"/>
        <v>0.1357746103</v>
      </c>
      <c r="AB27" s="89">
        <f t="shared" si="17"/>
        <v>0.1344537772</v>
      </c>
      <c r="AC27" s="89">
        <f t="shared" si="18"/>
        <v>0.0467775291</v>
      </c>
      <c r="AD27" s="89">
        <f t="shared" si="19"/>
        <v>0.001489055299</v>
      </c>
      <c r="AE27" s="124">
        <f t="shared" si="20"/>
        <v>0.01041637784</v>
      </c>
      <c r="AF27" s="21"/>
      <c r="AG27" s="99">
        <v>3603519.0</v>
      </c>
      <c r="AH27" s="99">
        <v>1929637.0</v>
      </c>
      <c r="AI27" s="99">
        <v>1538522.0</v>
      </c>
      <c r="AJ27" s="99">
        <v>135360.0</v>
      </c>
      <c r="AK27" s="109">
        <f t="shared" si="21"/>
        <v>7.829253705</v>
      </c>
      <c r="AL27" s="128">
        <v>3019512.0</v>
      </c>
      <c r="AM27" s="130">
        <v>2135216.0</v>
      </c>
      <c r="AN27" s="132">
        <f t="shared" si="22"/>
        <v>6.612587656</v>
      </c>
      <c r="AO27" s="128">
        <v>3419348.0</v>
      </c>
      <c r="AP27" s="130">
        <v>2031179.0</v>
      </c>
      <c r="AQ27" s="132">
        <f t="shared" si="23"/>
        <v>9.045919754</v>
      </c>
      <c r="AR27" s="42">
        <v>1.2830632E7</v>
      </c>
      <c r="AS27" s="44">
        <v>8167753.0</v>
      </c>
      <c r="AT27" s="44">
        <v>1832924.0</v>
      </c>
      <c r="AU27" s="44">
        <v>2027578.0</v>
      </c>
      <c r="AV27" s="44">
        <v>583563.0</v>
      </c>
      <c r="AW27" s="44">
        <v>18849.0</v>
      </c>
      <c r="AX27" s="71">
        <v>199965.0</v>
      </c>
      <c r="AY27" s="42">
        <v>9701453.0</v>
      </c>
      <c r="AZ27" s="44">
        <v>6510535.0</v>
      </c>
      <c r="BA27" s="44">
        <v>1317211.0</v>
      </c>
      <c r="BB27" s="44">
        <v>1304397.0</v>
      </c>
      <c r="BC27" s="44">
        <v>453810.0</v>
      </c>
      <c r="BD27" s="44">
        <v>14446.0</v>
      </c>
      <c r="BE27" s="71">
        <v>101054.0</v>
      </c>
    </row>
    <row r="28" ht="15.0" customHeight="1">
      <c r="A28" s="120" t="s">
        <v>316</v>
      </c>
      <c r="C28" s="79"/>
      <c r="D28" s="144">
        <v>3.0</v>
      </c>
      <c r="E28" s="72" t="s">
        <v>64</v>
      </c>
      <c r="F28" s="74" t="s">
        <v>320</v>
      </c>
      <c r="G28" s="69" t="s">
        <v>321</v>
      </c>
      <c r="H28" s="44" t="s">
        <v>322</v>
      </c>
      <c r="I28" s="73">
        <v>1959.0</v>
      </c>
      <c r="J28" s="75" t="s">
        <v>323</v>
      </c>
      <c r="K28" s="73" t="s">
        <v>247</v>
      </c>
      <c r="L28" s="87">
        <f t="shared" si="24"/>
        <v>0.4641626488</v>
      </c>
      <c r="M28" s="124">
        <f t="shared" si="2"/>
        <v>0.4801487283</v>
      </c>
      <c r="N28" s="89">
        <f t="shared" si="25"/>
        <v>0.4915355888</v>
      </c>
      <c r="O28" s="89">
        <f t="shared" si="26"/>
        <v>0.5084644112</v>
      </c>
      <c r="P28" s="42" t="str">
        <f t="shared" si="5"/>
        <v>D+</v>
      </c>
      <c r="Q28" s="180">
        <f t="shared" si="6"/>
        <v>7.829253705</v>
      </c>
      <c r="R28" s="87">
        <f t="shared" si="7"/>
        <v>0.5857752339</v>
      </c>
      <c r="S28" s="89">
        <f t="shared" si="8"/>
        <v>0.4142247661</v>
      </c>
      <c r="T28" s="44" t="str">
        <f t="shared" si="9"/>
        <v>D+</v>
      </c>
      <c r="U28" s="180">
        <f t="shared" si="10"/>
        <v>6.612587656</v>
      </c>
      <c r="V28" s="87">
        <f t="shared" si="11"/>
        <v>0.6273426404</v>
      </c>
      <c r="W28" s="89">
        <f t="shared" si="12"/>
        <v>0.3726573596</v>
      </c>
      <c r="X28" s="44" t="str">
        <f t="shared" si="13"/>
        <v>D+</v>
      </c>
      <c r="Y28" s="180">
        <f t="shared" ref="Y28:Y102" si="27">ABS(AQ28)</f>
        <v>9.045919754</v>
      </c>
      <c r="Z28" s="87">
        <f t="shared" si="15"/>
        <v>0.6710886503</v>
      </c>
      <c r="AA28" s="89">
        <f t="shared" si="16"/>
        <v>0.1357746103</v>
      </c>
      <c r="AB28" s="89">
        <f t="shared" si="17"/>
        <v>0.1344537772</v>
      </c>
      <c r="AC28" s="89">
        <f t="shared" si="18"/>
        <v>0.0467775291</v>
      </c>
      <c r="AD28" s="89">
        <f t="shared" si="19"/>
        <v>0.001489055299</v>
      </c>
      <c r="AE28" s="124">
        <f t="shared" si="20"/>
        <v>0.01041637784</v>
      </c>
      <c r="AF28" s="21"/>
      <c r="AG28" s="99">
        <v>3704473.0</v>
      </c>
      <c r="AH28" s="99">
        <v>1719478.0</v>
      </c>
      <c r="AI28" s="99">
        <v>1778698.0</v>
      </c>
      <c r="AJ28" s="99">
        <v>206297.0</v>
      </c>
      <c r="AK28" s="109">
        <f t="shared" si="21"/>
        <v>7.829253705</v>
      </c>
      <c r="AL28" s="128">
        <v>3019512.0</v>
      </c>
      <c r="AM28" s="130">
        <v>2135216.0</v>
      </c>
      <c r="AN28" s="132">
        <f t="shared" si="22"/>
        <v>6.612587656</v>
      </c>
      <c r="AO28" s="128">
        <v>3419348.0</v>
      </c>
      <c r="AP28" s="130">
        <v>2031179.0</v>
      </c>
      <c r="AQ28" s="132">
        <f t="shared" si="23"/>
        <v>9.045919754</v>
      </c>
      <c r="AR28" s="42">
        <v>1.2830632E7</v>
      </c>
      <c r="AS28" s="44">
        <v>8167753.0</v>
      </c>
      <c r="AT28" s="44">
        <v>1832924.0</v>
      </c>
      <c r="AU28" s="44">
        <v>2027578.0</v>
      </c>
      <c r="AV28" s="44">
        <v>583563.0</v>
      </c>
      <c r="AW28" s="44">
        <v>18849.0</v>
      </c>
      <c r="AX28" s="71">
        <v>199965.0</v>
      </c>
      <c r="AY28" s="42">
        <v>9701453.0</v>
      </c>
      <c r="AZ28" s="44">
        <v>6510535.0</v>
      </c>
      <c r="BA28" s="44">
        <v>1317211.0</v>
      </c>
      <c r="BB28" s="44">
        <v>1304397.0</v>
      </c>
      <c r="BC28" s="44">
        <v>453810.0</v>
      </c>
      <c r="BD28" s="44">
        <v>14446.0</v>
      </c>
      <c r="BE28" s="71">
        <v>101054.0</v>
      </c>
    </row>
    <row r="29" ht="15.0" customHeight="1">
      <c r="A29" s="134" t="s">
        <v>331</v>
      </c>
      <c r="C29" s="79"/>
      <c r="D29" s="156">
        <v>1.0</v>
      </c>
      <c r="E29" s="65" t="s">
        <v>332</v>
      </c>
      <c r="F29" s="67" t="s">
        <v>333</v>
      </c>
      <c r="G29" s="69" t="s">
        <v>334</v>
      </c>
      <c r="H29" s="44" t="s">
        <v>335</v>
      </c>
      <c r="I29" s="73">
        <v>1955.0</v>
      </c>
      <c r="J29" s="75" t="s">
        <v>110</v>
      </c>
      <c r="K29" s="73">
        <v>2012.0</v>
      </c>
      <c r="L29" s="87">
        <f t="shared" si="24"/>
        <v>0.5003235433</v>
      </c>
      <c r="M29" s="124">
        <f t="shared" si="2"/>
        <v>0.4429668628</v>
      </c>
      <c r="N29" s="89">
        <f t="shared" si="25"/>
        <v>0.5304024509</v>
      </c>
      <c r="O29" s="89">
        <f t="shared" si="26"/>
        <v>0.4695975491</v>
      </c>
      <c r="P29" s="42" t="str">
        <f t="shared" si="5"/>
        <v>R+</v>
      </c>
      <c r="Q29" s="91">
        <f t="shared" si="6"/>
        <v>5.17122867</v>
      </c>
      <c r="R29" s="87">
        <f t="shared" si="7"/>
        <v>0.4478886924</v>
      </c>
      <c r="S29" s="89">
        <f t="shared" si="8"/>
        <v>0.5521113076</v>
      </c>
      <c r="T29" s="44" t="str">
        <f t="shared" si="9"/>
        <v>R+</v>
      </c>
      <c r="U29" s="91">
        <f t="shared" si="10"/>
        <v>7.176066495</v>
      </c>
      <c r="V29" s="87">
        <f t="shared" si="11"/>
        <v>0.5052195345</v>
      </c>
      <c r="W29" s="89">
        <f t="shared" si="12"/>
        <v>0.4947804655</v>
      </c>
      <c r="X29" s="44" t="str">
        <f t="shared" si="13"/>
        <v>R+</v>
      </c>
      <c r="Y29" s="91">
        <f t="shared" si="27"/>
        <v>3.166390845</v>
      </c>
      <c r="Z29" s="87">
        <f t="shared" si="15"/>
        <v>0.8403914754</v>
      </c>
      <c r="AA29" s="89">
        <f t="shared" si="16"/>
        <v>0.08347957462</v>
      </c>
      <c r="AB29" s="89">
        <f t="shared" si="17"/>
        <v>0.04827582953</v>
      </c>
      <c r="AC29" s="89">
        <f t="shared" si="18"/>
        <v>0.01597906596</v>
      </c>
      <c r="AD29" s="89">
        <f t="shared" si="19"/>
        <v>0.002245511438</v>
      </c>
      <c r="AE29" s="124">
        <f t="shared" si="20"/>
        <v>0.009628543018</v>
      </c>
      <c r="AF29" s="21"/>
      <c r="AG29" s="99">
        <v>2563799.0</v>
      </c>
      <c r="AH29" s="99">
        <v>1282729.0</v>
      </c>
      <c r="AI29" s="99">
        <v>1135678.0</v>
      </c>
      <c r="AJ29" s="99">
        <v>145392.0</v>
      </c>
      <c r="AK29" s="109">
        <f t="shared" si="21"/>
        <v>-5.17122867</v>
      </c>
      <c r="AL29" s="128">
        <v>1154275.0</v>
      </c>
      <c r="AM29" s="130">
        <v>1422872.0</v>
      </c>
      <c r="AN29" s="132">
        <f t="shared" si="22"/>
        <v>-7.176066495</v>
      </c>
      <c r="AO29" s="128">
        <v>1374039.0</v>
      </c>
      <c r="AP29" s="130">
        <v>1345648.0</v>
      </c>
      <c r="AQ29" s="132">
        <f t="shared" si="23"/>
        <v>-3.166390845</v>
      </c>
      <c r="AR29" s="42">
        <v>6483802.0</v>
      </c>
      <c r="AS29" s="44">
        <v>5286453.0</v>
      </c>
      <c r="AT29" s="44">
        <v>582140.0</v>
      </c>
      <c r="AU29" s="44">
        <v>389707.0</v>
      </c>
      <c r="AV29" s="44">
        <v>103297.0</v>
      </c>
      <c r="AW29" s="44">
        <v>14165.0</v>
      </c>
      <c r="AX29" s="71">
        <v>108040.0</v>
      </c>
      <c r="AY29" s="42">
        <v>4875504.0</v>
      </c>
      <c r="AZ29" s="44">
        <v>4097332.0</v>
      </c>
      <c r="BA29" s="44">
        <v>407005.0</v>
      </c>
      <c r="BB29" s="44">
        <v>235369.0</v>
      </c>
      <c r="BC29" s="44">
        <v>77906.0</v>
      </c>
      <c r="BD29" s="44">
        <v>10948.0</v>
      </c>
      <c r="BE29" s="71">
        <v>46944.0</v>
      </c>
    </row>
    <row r="30" ht="15.0" customHeight="1">
      <c r="A30" s="120" t="s">
        <v>331</v>
      </c>
      <c r="C30" s="79"/>
      <c r="D30" s="144">
        <v>3.0</v>
      </c>
      <c r="E30" s="72" t="s">
        <v>106</v>
      </c>
      <c r="F30" s="74" t="s">
        <v>336</v>
      </c>
      <c r="G30" s="69" t="s">
        <v>337</v>
      </c>
      <c r="H30" s="44" t="s">
        <v>338</v>
      </c>
      <c r="I30" s="73">
        <v>1943.0</v>
      </c>
      <c r="J30" s="75" t="s">
        <v>100</v>
      </c>
      <c r="K30" s="118" t="s">
        <v>339</v>
      </c>
      <c r="L30" s="87">
        <f t="shared" si="24"/>
        <v>0.3999900257</v>
      </c>
      <c r="M30" s="124">
        <f t="shared" si="2"/>
        <v>0.5457875437</v>
      </c>
      <c r="N30" s="89">
        <f t="shared" si="25"/>
        <v>0.4229218779</v>
      </c>
      <c r="O30" s="89">
        <f t="shared" si="26"/>
        <v>0.5770781221</v>
      </c>
      <c r="P30" s="42" t="str">
        <f t="shared" si="5"/>
        <v>R+</v>
      </c>
      <c r="Q30" s="91">
        <f t="shared" si="6"/>
        <v>5.17122867</v>
      </c>
      <c r="R30" s="87">
        <f t="shared" si="7"/>
        <v>0.4478886924</v>
      </c>
      <c r="S30" s="89">
        <f t="shared" si="8"/>
        <v>0.5521113076</v>
      </c>
      <c r="T30" s="44" t="str">
        <f t="shared" si="9"/>
        <v>R+</v>
      </c>
      <c r="U30" s="91">
        <f t="shared" si="10"/>
        <v>7.176066495</v>
      </c>
      <c r="V30" s="87">
        <f t="shared" si="11"/>
        <v>0.5052195345</v>
      </c>
      <c r="W30" s="89">
        <f t="shared" si="12"/>
        <v>0.4947804655</v>
      </c>
      <c r="X30" s="44" t="str">
        <f t="shared" si="13"/>
        <v>R+</v>
      </c>
      <c r="Y30" s="91">
        <f t="shared" si="27"/>
        <v>3.166390845</v>
      </c>
      <c r="Z30" s="87">
        <f t="shared" si="15"/>
        <v>0.8403914754</v>
      </c>
      <c r="AA30" s="89">
        <f t="shared" si="16"/>
        <v>0.08347957462</v>
      </c>
      <c r="AB30" s="89">
        <f t="shared" si="17"/>
        <v>0.04827582953</v>
      </c>
      <c r="AC30" s="89">
        <f t="shared" si="18"/>
        <v>0.01597906596</v>
      </c>
      <c r="AD30" s="89">
        <f t="shared" si="19"/>
        <v>0.002245511438</v>
      </c>
      <c r="AE30" s="124">
        <f t="shared" si="20"/>
        <v>0.009628543018</v>
      </c>
      <c r="AF30" s="21"/>
      <c r="AG30" s="99">
        <v>1744481.0</v>
      </c>
      <c r="AH30" s="99">
        <v>697775.0</v>
      </c>
      <c r="AI30" s="99">
        <v>952116.0</v>
      </c>
      <c r="AJ30" s="99">
        <v>94590.0</v>
      </c>
      <c r="AK30" s="109">
        <f t="shared" si="21"/>
        <v>-5.17122867</v>
      </c>
      <c r="AL30" s="128">
        <v>1154275.0</v>
      </c>
      <c r="AM30" s="130">
        <v>1422872.0</v>
      </c>
      <c r="AN30" s="132">
        <f t="shared" si="22"/>
        <v>-7.176066495</v>
      </c>
      <c r="AO30" s="128">
        <v>1374039.0</v>
      </c>
      <c r="AP30" s="130">
        <v>1345648.0</v>
      </c>
      <c r="AQ30" s="132">
        <f t="shared" si="23"/>
        <v>-3.166390845</v>
      </c>
      <c r="AR30" s="42">
        <v>6483802.0</v>
      </c>
      <c r="AS30" s="44">
        <v>5286453.0</v>
      </c>
      <c r="AT30" s="44">
        <v>582140.0</v>
      </c>
      <c r="AU30" s="44">
        <v>389707.0</v>
      </c>
      <c r="AV30" s="44">
        <v>103297.0</v>
      </c>
      <c r="AW30" s="44">
        <v>14165.0</v>
      </c>
      <c r="AX30" s="71">
        <v>108040.0</v>
      </c>
      <c r="AY30" s="42">
        <v>4875504.0</v>
      </c>
      <c r="AZ30" s="44">
        <v>4097332.0</v>
      </c>
      <c r="BA30" s="44">
        <v>407005.0</v>
      </c>
      <c r="BB30" s="44">
        <v>235369.0</v>
      </c>
      <c r="BC30" s="44">
        <v>77906.0</v>
      </c>
      <c r="BD30" s="44">
        <v>10948.0</v>
      </c>
      <c r="BE30" s="71">
        <v>46944.0</v>
      </c>
    </row>
    <row r="31" ht="15.0" customHeight="1">
      <c r="A31" s="134" t="s">
        <v>347</v>
      </c>
      <c r="C31" s="79"/>
      <c r="D31" s="168">
        <v>2.0</v>
      </c>
      <c r="E31" s="72" t="s">
        <v>348</v>
      </c>
      <c r="F31" s="213" t="s">
        <v>349</v>
      </c>
      <c r="G31" s="69" t="s">
        <v>350</v>
      </c>
      <c r="H31" s="44" t="s">
        <v>351</v>
      </c>
      <c r="I31" s="73">
        <v>1970.0</v>
      </c>
      <c r="J31" s="75" t="s">
        <v>192</v>
      </c>
      <c r="K31" s="73">
        <v>2014.0</v>
      </c>
      <c r="L31" s="87">
        <f t="shared" si="24"/>
        <v>0.4376117553</v>
      </c>
      <c r="M31" s="124">
        <f t="shared" si="2"/>
        <v>0.5210011507</v>
      </c>
      <c r="N31" s="89">
        <f t="shared" si="25"/>
        <v>0.456505178</v>
      </c>
      <c r="O31" s="89">
        <f t="shared" si="26"/>
        <v>0.543494822</v>
      </c>
      <c r="P31" s="42" t="str">
        <f t="shared" si="5"/>
        <v>D+</v>
      </c>
      <c r="Q31" s="180">
        <f t="shared" si="6"/>
        <v>1.077424845</v>
      </c>
      <c r="R31" s="87">
        <f t="shared" si="7"/>
        <v>0.5295935193</v>
      </c>
      <c r="S31" s="89">
        <f t="shared" si="8"/>
        <v>0.4704064807</v>
      </c>
      <c r="T31" s="44" t="str">
        <f t="shared" si="9"/>
        <v>D+</v>
      </c>
      <c r="U31" s="180">
        <f t="shared" si="10"/>
        <v>0.9944161915</v>
      </c>
      <c r="V31" s="87">
        <f t="shared" si="11"/>
        <v>0.5484877779</v>
      </c>
      <c r="W31" s="89">
        <f t="shared" si="12"/>
        <v>0.4515122221</v>
      </c>
      <c r="X31" s="44" t="str">
        <f t="shared" si="13"/>
        <v>D+</v>
      </c>
      <c r="Y31" s="180">
        <f t="shared" si="27"/>
        <v>1.160433499</v>
      </c>
      <c r="Z31" s="87">
        <f t="shared" si="15"/>
        <v>0.909251877</v>
      </c>
      <c r="AA31" s="89">
        <f t="shared" si="16"/>
        <v>0.02461393001</v>
      </c>
      <c r="AB31" s="89">
        <f t="shared" si="17"/>
        <v>0.03810319527</v>
      </c>
      <c r="AC31" s="89">
        <f t="shared" si="18"/>
        <v>0.01757706519</v>
      </c>
      <c r="AD31" s="89">
        <f t="shared" si="19"/>
        <v>0.002604425021</v>
      </c>
      <c r="AE31" s="124">
        <f t="shared" si="20"/>
        <v>0.00784950754</v>
      </c>
      <c r="AF31" s="21"/>
      <c r="AG31" s="99">
        <v>1129700.0</v>
      </c>
      <c r="AH31" s="99">
        <v>494370.0</v>
      </c>
      <c r="AI31" s="99">
        <v>588575.0</v>
      </c>
      <c r="AJ31" s="99">
        <v>46755.0</v>
      </c>
      <c r="AK31" s="109">
        <f t="shared" si="21"/>
        <v>1.077424845</v>
      </c>
      <c r="AL31" s="128">
        <v>822544.0</v>
      </c>
      <c r="AM31" s="130">
        <v>730617.0</v>
      </c>
      <c r="AN31" s="132">
        <f t="shared" si="22"/>
        <v>0.9944161915</v>
      </c>
      <c r="AO31" s="128">
        <v>828940.0</v>
      </c>
      <c r="AP31" s="130">
        <v>682379.0</v>
      </c>
      <c r="AQ31" s="132">
        <f t="shared" si="23"/>
        <v>1.160433499</v>
      </c>
      <c r="AR31" s="42">
        <v>3046355.0</v>
      </c>
      <c r="AS31" s="44">
        <v>2701123.0</v>
      </c>
      <c r="AT31" s="44">
        <v>86906.0</v>
      </c>
      <c r="AU31" s="44">
        <v>151544.0</v>
      </c>
      <c r="AV31" s="44">
        <v>54394.0</v>
      </c>
      <c r="AW31" s="44">
        <v>8581.0</v>
      </c>
      <c r="AX31" s="71">
        <v>43807.0</v>
      </c>
      <c r="AY31" s="42">
        <v>2318362.0</v>
      </c>
      <c r="AZ31" s="44">
        <v>2107975.0</v>
      </c>
      <c r="BA31" s="44">
        <v>57064.0</v>
      </c>
      <c r="BB31" s="44">
        <v>88337.0</v>
      </c>
      <c r="BC31" s="44">
        <v>40750.0</v>
      </c>
      <c r="BD31" s="44">
        <v>6038.0</v>
      </c>
      <c r="BE31" s="71">
        <v>18198.0</v>
      </c>
    </row>
    <row r="32" ht="15.0" customHeight="1">
      <c r="A32" s="120" t="s">
        <v>347</v>
      </c>
      <c r="C32" s="79"/>
      <c r="D32" s="144">
        <v>3.0</v>
      </c>
      <c r="E32" s="72" t="s">
        <v>352</v>
      </c>
      <c r="F32" s="74" t="s">
        <v>353</v>
      </c>
      <c r="G32" s="69" t="s">
        <v>354</v>
      </c>
      <c r="H32" s="44" t="s">
        <v>355</v>
      </c>
      <c r="I32" s="73">
        <v>1933.0</v>
      </c>
      <c r="J32" s="75" t="s">
        <v>103</v>
      </c>
      <c r="K32" s="73">
        <v>1980.0</v>
      </c>
      <c r="L32" s="87">
        <f t="shared" si="24"/>
        <v>0.3330331711</v>
      </c>
      <c r="M32" s="124">
        <f t="shared" si="2"/>
        <v>0.6435254999</v>
      </c>
      <c r="N32" s="89">
        <f t="shared" si="25"/>
        <v>0.3410273043</v>
      </c>
      <c r="O32" s="89">
        <f t="shared" si="26"/>
        <v>0.6589726957</v>
      </c>
      <c r="P32" s="42" t="str">
        <f t="shared" si="5"/>
        <v>D+</v>
      </c>
      <c r="Q32" s="180">
        <f t="shared" si="6"/>
        <v>1.077424845</v>
      </c>
      <c r="R32" s="87">
        <f t="shared" si="7"/>
        <v>0.5295935193</v>
      </c>
      <c r="S32" s="89">
        <f t="shared" si="8"/>
        <v>0.4704064807</v>
      </c>
      <c r="T32" s="44" t="str">
        <f t="shared" si="9"/>
        <v>D+</v>
      </c>
      <c r="U32" s="180">
        <f t="shared" si="10"/>
        <v>0.9944161915</v>
      </c>
      <c r="V32" s="87">
        <f t="shared" si="11"/>
        <v>0.5484877779</v>
      </c>
      <c r="W32" s="89">
        <f t="shared" si="12"/>
        <v>0.4515122221</v>
      </c>
      <c r="X32" s="44" t="str">
        <f t="shared" si="13"/>
        <v>D+</v>
      </c>
      <c r="Y32" s="180">
        <f t="shared" si="27"/>
        <v>1.160433499</v>
      </c>
      <c r="Z32" s="87">
        <f t="shared" si="15"/>
        <v>0.909251877</v>
      </c>
      <c r="AA32" s="89">
        <f t="shared" si="16"/>
        <v>0.02461393001</v>
      </c>
      <c r="AB32" s="89">
        <f t="shared" si="17"/>
        <v>0.03810319527</v>
      </c>
      <c r="AC32" s="89">
        <f t="shared" si="18"/>
        <v>0.01757706519</v>
      </c>
      <c r="AD32" s="89">
        <f t="shared" si="19"/>
        <v>0.002604425021</v>
      </c>
      <c r="AE32" s="124">
        <f t="shared" si="20"/>
        <v>0.00784950754</v>
      </c>
      <c r="AF32" s="21"/>
      <c r="AG32" s="99">
        <v>1116063.0</v>
      </c>
      <c r="AH32" s="99">
        <v>371686.0</v>
      </c>
      <c r="AI32" s="99">
        <v>718215.0</v>
      </c>
      <c r="AJ32" s="99">
        <v>26162.0</v>
      </c>
      <c r="AK32" s="109">
        <f t="shared" si="21"/>
        <v>1.077424845</v>
      </c>
      <c r="AL32" s="128">
        <v>822544.0</v>
      </c>
      <c r="AM32" s="130">
        <v>730617.0</v>
      </c>
      <c r="AN32" s="132">
        <f t="shared" si="22"/>
        <v>0.9944161915</v>
      </c>
      <c r="AO32" s="128">
        <v>828940.0</v>
      </c>
      <c r="AP32" s="130">
        <v>682379.0</v>
      </c>
      <c r="AQ32" s="132">
        <f t="shared" si="23"/>
        <v>1.160433499</v>
      </c>
      <c r="AR32" s="42">
        <v>3046355.0</v>
      </c>
      <c r="AS32" s="44">
        <v>2701123.0</v>
      </c>
      <c r="AT32" s="44">
        <v>86906.0</v>
      </c>
      <c r="AU32" s="44">
        <v>151544.0</v>
      </c>
      <c r="AV32" s="44">
        <v>54394.0</v>
      </c>
      <c r="AW32" s="44">
        <v>8581.0</v>
      </c>
      <c r="AX32" s="71">
        <v>43807.0</v>
      </c>
      <c r="AY32" s="42">
        <v>2318362.0</v>
      </c>
      <c r="AZ32" s="44">
        <v>2107975.0</v>
      </c>
      <c r="BA32" s="44">
        <v>57064.0</v>
      </c>
      <c r="BB32" s="44">
        <v>88337.0</v>
      </c>
      <c r="BC32" s="44">
        <v>40750.0</v>
      </c>
      <c r="BD32" s="44">
        <v>6038.0</v>
      </c>
      <c r="BE32" s="71">
        <v>18198.0</v>
      </c>
    </row>
    <row r="33" ht="15.0" customHeight="1">
      <c r="A33" s="134" t="s">
        <v>361</v>
      </c>
      <c r="C33" s="79"/>
      <c r="D33" s="168">
        <v>2.0</v>
      </c>
      <c r="E33" s="72" t="s">
        <v>362</v>
      </c>
      <c r="F33" s="74" t="s">
        <v>363</v>
      </c>
      <c r="G33" s="69" t="s">
        <v>364</v>
      </c>
      <c r="H33" s="44" t="s">
        <v>365</v>
      </c>
      <c r="I33" s="73">
        <v>1936.0</v>
      </c>
      <c r="J33" s="75" t="s">
        <v>81</v>
      </c>
      <c r="K33" s="73">
        <v>1996.0</v>
      </c>
      <c r="L33" s="87">
        <f t="shared" si="24"/>
        <v>0.4252780276</v>
      </c>
      <c r="M33" s="124">
        <f t="shared" si="2"/>
        <v>0.5314647693</v>
      </c>
      <c r="N33" s="89">
        <f t="shared" si="25"/>
        <v>0.4445061191</v>
      </c>
      <c r="O33" s="89">
        <f t="shared" si="26"/>
        <v>0.5554938809</v>
      </c>
      <c r="P33" s="42" t="str">
        <f t="shared" si="5"/>
        <v>R+</v>
      </c>
      <c r="Q33" s="91">
        <f t="shared" si="6"/>
        <v>12.1629461</v>
      </c>
      <c r="R33" s="87">
        <f t="shared" si="7"/>
        <v>0.3893966365</v>
      </c>
      <c r="S33" s="89">
        <f t="shared" si="8"/>
        <v>0.6106033635</v>
      </c>
      <c r="T33" s="44" t="str">
        <f t="shared" si="9"/>
        <v>R+</v>
      </c>
      <c r="U33" s="91">
        <f t="shared" si="10"/>
        <v>13.02527209</v>
      </c>
      <c r="V33" s="87">
        <f t="shared" si="11"/>
        <v>0.4238772418</v>
      </c>
      <c r="W33" s="89">
        <f t="shared" si="12"/>
        <v>0.5761227582</v>
      </c>
      <c r="X33" s="44" t="str">
        <f t="shared" si="13"/>
        <v>R+</v>
      </c>
      <c r="Y33" s="91">
        <f t="shared" si="27"/>
        <v>11.30062011</v>
      </c>
      <c r="Z33" s="87">
        <f t="shared" si="15"/>
        <v>0.8146892007</v>
      </c>
      <c r="AA33" s="89">
        <f t="shared" si="16"/>
        <v>0.05462886621</v>
      </c>
      <c r="AB33" s="89">
        <f t="shared" si="17"/>
        <v>0.08369223765</v>
      </c>
      <c r="AC33" s="89">
        <f t="shared" si="18"/>
        <v>0.02412627161</v>
      </c>
      <c r="AD33" s="89">
        <f t="shared" si="19"/>
        <v>0.007993802874</v>
      </c>
      <c r="AE33" s="124">
        <f t="shared" si="20"/>
        <v>0.01486962096</v>
      </c>
      <c r="AF33" s="21"/>
      <c r="AG33" s="154">
        <v>866191.0</v>
      </c>
      <c r="AH33" s="99">
        <v>368372.0</v>
      </c>
      <c r="AI33" s="99">
        <v>460350.0</v>
      </c>
      <c r="AJ33" s="99">
        <v>37469.0</v>
      </c>
      <c r="AK33" s="109">
        <f t="shared" si="21"/>
        <v>-12.1629461</v>
      </c>
      <c r="AL33" s="128">
        <v>439908.0</v>
      </c>
      <c r="AM33" s="130">
        <v>689809.0</v>
      </c>
      <c r="AN33" s="132">
        <f t="shared" si="22"/>
        <v>-13.02527209</v>
      </c>
      <c r="AO33" s="128">
        <v>514765.0</v>
      </c>
      <c r="AP33" s="130">
        <v>699655.0</v>
      </c>
      <c r="AQ33" s="132">
        <f t="shared" si="23"/>
        <v>-11.30062011</v>
      </c>
      <c r="AR33" s="42">
        <v>2853061.0</v>
      </c>
      <c r="AS33" s="44">
        <v>2230494.0</v>
      </c>
      <c r="AT33" s="44">
        <v>162697.0</v>
      </c>
      <c r="AU33" s="44">
        <v>300042.0</v>
      </c>
      <c r="AV33" s="44">
        <v>68945.0</v>
      </c>
      <c r="AW33" s="44">
        <v>23068.0</v>
      </c>
      <c r="AX33" s="71">
        <v>67815.0</v>
      </c>
      <c r="AY33" s="42">
        <v>2126147.0</v>
      </c>
      <c r="AZ33" s="44">
        <v>1732149.0</v>
      </c>
      <c r="BA33" s="44">
        <v>116149.0</v>
      </c>
      <c r="BB33" s="44">
        <v>177942.0</v>
      </c>
      <c r="BC33" s="44">
        <v>51296.0</v>
      </c>
      <c r="BD33" s="44">
        <v>16996.0</v>
      </c>
      <c r="BE33" s="71">
        <v>31615.0</v>
      </c>
    </row>
    <row r="34" ht="15.0" customHeight="1">
      <c r="A34" s="120" t="s">
        <v>361</v>
      </c>
      <c r="C34" s="79"/>
      <c r="D34" s="144">
        <v>3.0</v>
      </c>
      <c r="E34" s="72" t="s">
        <v>366</v>
      </c>
      <c r="F34" s="74" t="s">
        <v>367</v>
      </c>
      <c r="G34" s="69" t="s">
        <v>368</v>
      </c>
      <c r="H34" s="44" t="s">
        <v>369</v>
      </c>
      <c r="I34" s="73">
        <v>1954.0</v>
      </c>
      <c r="J34" s="75" t="s">
        <v>81</v>
      </c>
      <c r="K34" s="73">
        <v>2010.0</v>
      </c>
      <c r="L34" s="87">
        <f t="shared" si="24"/>
        <v>0.2637854963</v>
      </c>
      <c r="M34" s="124">
        <f t="shared" si="2"/>
        <v>0.7009437836</v>
      </c>
      <c r="N34" s="89">
        <f t="shared" si="25"/>
        <v>0.2734295536</v>
      </c>
      <c r="O34" s="89">
        <f t="shared" si="26"/>
        <v>0.7265704464</v>
      </c>
      <c r="P34" s="42" t="str">
        <f t="shared" si="5"/>
        <v>R+</v>
      </c>
      <c r="Q34" s="91">
        <f t="shared" si="6"/>
        <v>12.1629461</v>
      </c>
      <c r="R34" s="87">
        <f t="shared" si="7"/>
        <v>0.3893966365</v>
      </c>
      <c r="S34" s="89">
        <f t="shared" si="8"/>
        <v>0.6106033635</v>
      </c>
      <c r="T34" s="44" t="str">
        <f t="shared" si="9"/>
        <v>R+</v>
      </c>
      <c r="U34" s="91">
        <f t="shared" si="10"/>
        <v>13.02527209</v>
      </c>
      <c r="V34" s="87">
        <f t="shared" si="11"/>
        <v>0.4238772418</v>
      </c>
      <c r="W34" s="89">
        <f t="shared" si="12"/>
        <v>0.5761227582</v>
      </c>
      <c r="X34" s="44" t="str">
        <f t="shared" si="13"/>
        <v>R+</v>
      </c>
      <c r="Y34" s="91">
        <f t="shared" si="27"/>
        <v>11.30062011</v>
      </c>
      <c r="Z34" s="87">
        <f t="shared" si="15"/>
        <v>0.8146892007</v>
      </c>
      <c r="AA34" s="89">
        <f t="shared" si="16"/>
        <v>0.05462886621</v>
      </c>
      <c r="AB34" s="89">
        <f t="shared" si="17"/>
        <v>0.08369223765</v>
      </c>
      <c r="AC34" s="89">
        <f t="shared" si="18"/>
        <v>0.02412627161</v>
      </c>
      <c r="AD34" s="89">
        <f t="shared" si="19"/>
        <v>0.007993802874</v>
      </c>
      <c r="AE34" s="124">
        <f t="shared" si="20"/>
        <v>0.01486962096</v>
      </c>
      <c r="AF34" s="21"/>
      <c r="AG34" s="99">
        <v>837692.0</v>
      </c>
      <c r="AH34" s="99">
        <v>220971.0</v>
      </c>
      <c r="AI34" s="99">
        <v>587175.0</v>
      </c>
      <c r="AJ34" s="99">
        <v>29546.0</v>
      </c>
      <c r="AK34" s="109">
        <f t="shared" si="21"/>
        <v>-12.1629461</v>
      </c>
      <c r="AL34" s="128">
        <v>439908.0</v>
      </c>
      <c r="AM34" s="130">
        <v>689809.0</v>
      </c>
      <c r="AN34" s="132">
        <f t="shared" si="22"/>
        <v>-13.02527209</v>
      </c>
      <c r="AO34" s="128">
        <v>514765.0</v>
      </c>
      <c r="AP34" s="130">
        <v>699655.0</v>
      </c>
      <c r="AQ34" s="132">
        <f t="shared" si="23"/>
        <v>-11.30062011</v>
      </c>
      <c r="AR34" s="42">
        <v>2853061.0</v>
      </c>
      <c r="AS34" s="44">
        <v>2230494.0</v>
      </c>
      <c r="AT34" s="44">
        <v>162697.0</v>
      </c>
      <c r="AU34" s="44">
        <v>300042.0</v>
      </c>
      <c r="AV34" s="44">
        <v>68945.0</v>
      </c>
      <c r="AW34" s="44">
        <v>23068.0</v>
      </c>
      <c r="AX34" s="71">
        <v>67815.0</v>
      </c>
      <c r="AY34" s="42">
        <v>2126147.0</v>
      </c>
      <c r="AZ34" s="44">
        <v>1732149.0</v>
      </c>
      <c r="BA34" s="44">
        <v>116149.0</v>
      </c>
      <c r="BB34" s="44">
        <v>177942.0</v>
      </c>
      <c r="BC34" s="44">
        <v>51296.0</v>
      </c>
      <c r="BD34" s="44">
        <v>16996.0</v>
      </c>
      <c r="BE34" s="71">
        <v>31615.0</v>
      </c>
    </row>
    <row r="35" ht="15.0" customHeight="1">
      <c r="A35" s="134" t="s">
        <v>370</v>
      </c>
      <c r="C35" s="79"/>
      <c r="D35" s="168">
        <v>2.0</v>
      </c>
      <c r="E35" s="72" t="s">
        <v>371</v>
      </c>
      <c r="F35" s="74" t="s">
        <v>372</v>
      </c>
      <c r="G35" s="69" t="s">
        <v>373</v>
      </c>
      <c r="H35" s="44" t="s">
        <v>374</v>
      </c>
      <c r="I35" s="73">
        <v>1942.0</v>
      </c>
      <c r="J35" s="75" t="s">
        <v>129</v>
      </c>
      <c r="K35" s="73">
        <v>1984.0</v>
      </c>
      <c r="L35" s="87">
        <f t="shared" si="24"/>
        <v>0.4072087406</v>
      </c>
      <c r="M35" s="124">
        <f t="shared" si="2"/>
        <v>0.5618810364</v>
      </c>
      <c r="N35" s="89">
        <f t="shared" si="25"/>
        <v>0.4201971275</v>
      </c>
      <c r="O35" s="89">
        <f t="shared" si="26"/>
        <v>0.5798028725</v>
      </c>
      <c r="P35" s="42" t="str">
        <f t="shared" si="5"/>
        <v>R+</v>
      </c>
      <c r="Q35" s="91">
        <f t="shared" si="6"/>
        <v>12.71474</v>
      </c>
      <c r="R35" s="87">
        <f t="shared" si="7"/>
        <v>0.3845722761</v>
      </c>
      <c r="S35" s="89">
        <f t="shared" si="8"/>
        <v>0.6154277239</v>
      </c>
      <c r="T35" s="44" t="str">
        <f t="shared" si="9"/>
        <v>R+</v>
      </c>
      <c r="U35" s="91">
        <f t="shared" si="10"/>
        <v>13.50770813</v>
      </c>
      <c r="V35" s="87">
        <f t="shared" si="11"/>
        <v>0.4176657241</v>
      </c>
      <c r="W35" s="89">
        <f t="shared" si="12"/>
        <v>0.5823342759</v>
      </c>
      <c r="X35" s="44" t="str">
        <f t="shared" si="13"/>
        <v>R+</v>
      </c>
      <c r="Y35" s="91">
        <f t="shared" si="27"/>
        <v>11.92177188</v>
      </c>
      <c r="Z35" s="87">
        <f t="shared" si="15"/>
        <v>0.8798317004</v>
      </c>
      <c r="AA35" s="89">
        <f t="shared" si="16"/>
        <v>0.0727128029</v>
      </c>
      <c r="AB35" s="89">
        <f t="shared" si="17"/>
        <v>0.02499614746</v>
      </c>
      <c r="AC35" s="89">
        <f t="shared" si="18"/>
        <v>0.01111553077</v>
      </c>
      <c r="AD35" s="89">
        <f t="shared" si="19"/>
        <v>0.002102538879</v>
      </c>
      <c r="AE35" s="124">
        <f t="shared" si="20"/>
        <v>0.0005310629613</v>
      </c>
      <c r="AF35" s="21"/>
      <c r="AG35" s="99">
        <v>1435868.0</v>
      </c>
      <c r="AH35" s="99">
        <v>584698.0</v>
      </c>
      <c r="AI35" s="99">
        <v>806787.0</v>
      </c>
      <c r="AJ35" s="99">
        <v>44383.0</v>
      </c>
      <c r="AK35" s="109">
        <f t="shared" si="21"/>
        <v>-12.71474</v>
      </c>
      <c r="AL35" s="128">
        <v>679370.0</v>
      </c>
      <c r="AM35" s="130">
        <v>1087190.0</v>
      </c>
      <c r="AN35" s="132">
        <f t="shared" si="22"/>
        <v>-13.50770813</v>
      </c>
      <c r="AO35" s="128">
        <v>751985.0</v>
      </c>
      <c r="AP35" s="130">
        <v>1048462.0</v>
      </c>
      <c r="AQ35" s="132">
        <f t="shared" si="23"/>
        <v>-11.92177188</v>
      </c>
      <c r="AR35" s="42">
        <v>4339362.0</v>
      </c>
      <c r="AS35" s="44">
        <v>3745650.0</v>
      </c>
      <c r="AT35" s="44">
        <v>333075.0</v>
      </c>
      <c r="AU35" s="44">
        <v>132836.0</v>
      </c>
      <c r="AV35" s="44">
        <v>50412.0</v>
      </c>
      <c r="AW35" s="44">
        <v>8642.0</v>
      </c>
      <c r="AX35" s="71">
        <v>4634.0</v>
      </c>
      <c r="AY35" s="42">
        <v>3315991.0</v>
      </c>
      <c r="AZ35" s="44">
        <v>2917514.0</v>
      </c>
      <c r="BA35" s="44">
        <v>241115.0</v>
      </c>
      <c r="BB35" s="44">
        <v>82887.0</v>
      </c>
      <c r="BC35" s="44">
        <v>36859.0</v>
      </c>
      <c r="BD35" s="44">
        <v>6972.0</v>
      </c>
      <c r="BE35" s="71">
        <v>1761.0</v>
      </c>
    </row>
    <row r="36" ht="15.0" customHeight="1">
      <c r="A36" s="120" t="s">
        <v>370</v>
      </c>
      <c r="C36" s="79"/>
      <c r="D36" s="144">
        <v>3.0</v>
      </c>
      <c r="E36" s="72" t="s">
        <v>381</v>
      </c>
      <c r="F36" s="74" t="s">
        <v>382</v>
      </c>
      <c r="G36" s="69" t="s">
        <v>383</v>
      </c>
      <c r="H36" s="44" t="s">
        <v>384</v>
      </c>
      <c r="I36" s="73">
        <v>1963.0</v>
      </c>
      <c r="J36" s="75" t="s">
        <v>100</v>
      </c>
      <c r="K36" s="73">
        <v>2010.0</v>
      </c>
      <c r="L36" s="87">
        <f t="shared" si="24"/>
        <v>0.4424848978</v>
      </c>
      <c r="M36" s="124">
        <f t="shared" si="2"/>
        <v>0.5572658573</v>
      </c>
      <c r="N36" s="89">
        <f t="shared" si="25"/>
        <v>0.4425952124</v>
      </c>
      <c r="O36" s="89">
        <f t="shared" si="26"/>
        <v>0.5574047876</v>
      </c>
      <c r="P36" s="42" t="str">
        <f t="shared" si="5"/>
        <v>R+</v>
      </c>
      <c r="Q36" s="91">
        <f t="shared" si="6"/>
        <v>12.71474</v>
      </c>
      <c r="R36" s="87">
        <f t="shared" si="7"/>
        <v>0.3845722761</v>
      </c>
      <c r="S36" s="89">
        <f t="shared" si="8"/>
        <v>0.6154277239</v>
      </c>
      <c r="T36" s="44" t="str">
        <f t="shared" si="9"/>
        <v>R+</v>
      </c>
      <c r="U36" s="91">
        <f t="shared" si="10"/>
        <v>13.50770813</v>
      </c>
      <c r="V36" s="87">
        <f t="shared" si="11"/>
        <v>0.4176657241</v>
      </c>
      <c r="W36" s="89">
        <f t="shared" si="12"/>
        <v>0.5823342759</v>
      </c>
      <c r="X36" s="44" t="str">
        <f t="shared" si="13"/>
        <v>R+</v>
      </c>
      <c r="Y36" s="91">
        <f t="shared" si="27"/>
        <v>11.92177188</v>
      </c>
      <c r="Z36" s="87">
        <f t="shared" si="15"/>
        <v>0.8798317004</v>
      </c>
      <c r="AA36" s="89">
        <f t="shared" si="16"/>
        <v>0.0727128029</v>
      </c>
      <c r="AB36" s="89">
        <f t="shared" si="17"/>
        <v>0.02499614746</v>
      </c>
      <c r="AC36" s="89">
        <f t="shared" si="18"/>
        <v>0.01111553077</v>
      </c>
      <c r="AD36" s="89">
        <f t="shared" si="19"/>
        <v>0.002102538879</v>
      </c>
      <c r="AE36" s="124">
        <f t="shared" si="20"/>
        <v>0.0005310629613</v>
      </c>
      <c r="AF36" s="21"/>
      <c r="AG36" s="99">
        <v>1356096.0</v>
      </c>
      <c r="AH36" s="99">
        <v>600052.0</v>
      </c>
      <c r="AI36" s="99">
        <v>755706.0</v>
      </c>
      <c r="AJ36" s="99">
        <v>338.0</v>
      </c>
      <c r="AK36" s="109">
        <f t="shared" si="21"/>
        <v>-12.71474</v>
      </c>
      <c r="AL36" s="128">
        <v>679370.0</v>
      </c>
      <c r="AM36" s="130">
        <v>1087190.0</v>
      </c>
      <c r="AN36" s="132">
        <f t="shared" si="22"/>
        <v>-13.50770813</v>
      </c>
      <c r="AO36" s="128">
        <v>751985.0</v>
      </c>
      <c r="AP36" s="130">
        <v>1048462.0</v>
      </c>
      <c r="AQ36" s="132">
        <f t="shared" si="23"/>
        <v>-11.92177188</v>
      </c>
      <c r="AR36" s="42">
        <v>4339362.0</v>
      </c>
      <c r="AS36" s="44">
        <v>3745650.0</v>
      </c>
      <c r="AT36" s="44">
        <v>333075.0</v>
      </c>
      <c r="AU36" s="44">
        <v>132836.0</v>
      </c>
      <c r="AV36" s="44">
        <v>50412.0</v>
      </c>
      <c r="AW36" s="44">
        <v>8642.0</v>
      </c>
      <c r="AX36" s="71">
        <v>4634.0</v>
      </c>
      <c r="AY36" s="42">
        <v>3315991.0</v>
      </c>
      <c r="AZ36" s="44">
        <v>2917514.0</v>
      </c>
      <c r="BA36" s="44">
        <v>241115.0</v>
      </c>
      <c r="BB36" s="44">
        <v>82887.0</v>
      </c>
      <c r="BC36" s="44">
        <v>36859.0</v>
      </c>
      <c r="BD36" s="44">
        <v>6972.0</v>
      </c>
      <c r="BE36" s="71">
        <v>1761.0</v>
      </c>
    </row>
    <row r="37" ht="15.0" customHeight="1">
      <c r="A37" s="134" t="s">
        <v>390</v>
      </c>
      <c r="C37" s="79"/>
      <c r="D37" s="168">
        <v>2.0</v>
      </c>
      <c r="E37" s="72" t="s">
        <v>249</v>
      </c>
      <c r="F37" s="74" t="s">
        <v>391</v>
      </c>
      <c r="G37" s="69" t="s">
        <v>392</v>
      </c>
      <c r="H37" s="44" t="s">
        <v>393</v>
      </c>
      <c r="I37" s="73">
        <v>1957.0</v>
      </c>
      <c r="J37" s="75" t="s">
        <v>78</v>
      </c>
      <c r="K37" s="73">
        <v>2014.0</v>
      </c>
      <c r="L37" s="87">
        <f t="shared" si="24"/>
        <v>0.4406523612</v>
      </c>
      <c r="M37" s="124">
        <f t="shared" si="2"/>
        <v>0.5593476388</v>
      </c>
      <c r="N37" s="89">
        <f t="shared" si="25"/>
        <v>0.4406523612</v>
      </c>
      <c r="O37" s="89">
        <f t="shared" si="26"/>
        <v>0.5593476388</v>
      </c>
      <c r="P37" s="42" t="str">
        <f t="shared" si="5"/>
        <v>R+</v>
      </c>
      <c r="Q37" s="91">
        <f t="shared" si="6"/>
        <v>11.9286399</v>
      </c>
      <c r="R37" s="87">
        <f t="shared" si="7"/>
        <v>0.4125317439</v>
      </c>
      <c r="S37" s="89">
        <f t="shared" si="8"/>
        <v>0.5874682561</v>
      </c>
      <c r="T37" s="44" t="str">
        <f t="shared" si="9"/>
        <v>R+</v>
      </c>
      <c r="U37" s="91">
        <f t="shared" si="10"/>
        <v>10.71176135</v>
      </c>
      <c r="V37" s="87">
        <f t="shared" si="11"/>
        <v>0.4054282584</v>
      </c>
      <c r="W37" s="89">
        <f t="shared" si="12"/>
        <v>0.5945717416</v>
      </c>
      <c r="X37" s="44" t="str">
        <f t="shared" si="13"/>
        <v>R+</v>
      </c>
      <c r="Y37" s="91">
        <f t="shared" si="27"/>
        <v>13.14551845</v>
      </c>
      <c r="Z37" s="87">
        <f t="shared" si="15"/>
        <v>0.6288247466</v>
      </c>
      <c r="AA37" s="89">
        <f t="shared" si="16"/>
        <v>0.298528675</v>
      </c>
      <c r="AB37" s="89">
        <f t="shared" si="17"/>
        <v>0.04043237647</v>
      </c>
      <c r="AC37" s="89">
        <f t="shared" si="18"/>
        <v>0.01604224683</v>
      </c>
      <c r="AD37" s="89">
        <f t="shared" si="19"/>
        <v>0.005841849037</v>
      </c>
      <c r="AE37" s="124">
        <f t="shared" si="20"/>
        <v>0.01033010605</v>
      </c>
      <c r="AF37" s="21"/>
      <c r="AG37" s="99">
        <v>1273589.0</v>
      </c>
      <c r="AH37" s="99">
        <v>561210.0</v>
      </c>
      <c r="AI37" s="99">
        <v>712379.0</v>
      </c>
      <c r="AJ37" s="99">
        <v>0.0</v>
      </c>
      <c r="AK37" s="109">
        <f t="shared" si="21"/>
        <v>-11.9286399</v>
      </c>
      <c r="AL37" s="128">
        <v>809141.0</v>
      </c>
      <c r="AM37" s="130">
        <v>1152262.0</v>
      </c>
      <c r="AN37" s="132">
        <f t="shared" si="22"/>
        <v>-10.71176135</v>
      </c>
      <c r="AO37" s="128">
        <v>782989.0</v>
      </c>
      <c r="AP37" s="130">
        <v>1148275.0</v>
      </c>
      <c r="AQ37" s="132">
        <f t="shared" si="23"/>
        <v>-13.14551845</v>
      </c>
      <c r="AR37" s="42">
        <v>4533372.0</v>
      </c>
      <c r="AS37" s="44">
        <v>2734884.0</v>
      </c>
      <c r="AT37" s="44">
        <v>1442420.0</v>
      </c>
      <c r="AU37" s="44">
        <v>192560.0</v>
      </c>
      <c r="AV37" s="44">
        <v>70871.0</v>
      </c>
      <c r="AW37" s="44">
        <v>28092.0</v>
      </c>
      <c r="AX37" s="71">
        <v>64545.0</v>
      </c>
      <c r="AY37" s="42">
        <v>3415357.0</v>
      </c>
      <c r="AZ37" s="44">
        <v>2147661.0</v>
      </c>
      <c r="BA37" s="44">
        <v>1019582.0</v>
      </c>
      <c r="BB37" s="44">
        <v>138091.0</v>
      </c>
      <c r="BC37" s="44">
        <v>54790.0</v>
      </c>
      <c r="BD37" s="44">
        <v>19952.0</v>
      </c>
      <c r="BE37" s="71">
        <v>35281.0</v>
      </c>
    </row>
    <row r="38" ht="15.0" customHeight="1">
      <c r="A38" s="120" t="s">
        <v>390</v>
      </c>
      <c r="C38" s="79"/>
      <c r="D38" s="144">
        <v>3.0</v>
      </c>
      <c r="E38" s="72" t="s">
        <v>271</v>
      </c>
      <c r="F38" s="74" t="s">
        <v>394</v>
      </c>
      <c r="G38" s="69" t="s">
        <v>395</v>
      </c>
      <c r="H38" s="44" t="s">
        <v>396</v>
      </c>
      <c r="I38" s="73">
        <v>1961.0</v>
      </c>
      <c r="J38" s="75" t="s">
        <v>110</v>
      </c>
      <c r="K38" s="73">
        <v>2004.0</v>
      </c>
      <c r="L38" s="87">
        <f t="shared" si="24"/>
        <v>0.3767385458</v>
      </c>
      <c r="M38" s="124">
        <f t="shared" si="2"/>
        <v>0.565548137</v>
      </c>
      <c r="N38" s="89">
        <f t="shared" si="25"/>
        <v>0.3998130852</v>
      </c>
      <c r="O38" s="89">
        <f t="shared" si="26"/>
        <v>0.6001869148</v>
      </c>
      <c r="P38" s="42" t="str">
        <f t="shared" si="5"/>
        <v>R+</v>
      </c>
      <c r="Q38" s="91">
        <f t="shared" si="6"/>
        <v>11.9286399</v>
      </c>
      <c r="R38" s="87">
        <f t="shared" si="7"/>
        <v>0.4125317439</v>
      </c>
      <c r="S38" s="89">
        <f t="shared" si="8"/>
        <v>0.5874682561</v>
      </c>
      <c r="T38" s="44" t="str">
        <f t="shared" si="9"/>
        <v>R+</v>
      </c>
      <c r="U38" s="91">
        <f t="shared" si="10"/>
        <v>10.71176135</v>
      </c>
      <c r="V38" s="87">
        <f t="shared" si="11"/>
        <v>0.4054282584</v>
      </c>
      <c r="W38" s="89">
        <f t="shared" si="12"/>
        <v>0.5945717416</v>
      </c>
      <c r="X38" s="44" t="str">
        <f t="shared" si="13"/>
        <v>R+</v>
      </c>
      <c r="Y38" s="91">
        <f t="shared" si="27"/>
        <v>13.14551845</v>
      </c>
      <c r="Z38" s="87">
        <f t="shared" si="15"/>
        <v>0.6288247466</v>
      </c>
      <c r="AA38" s="89">
        <f t="shared" si="16"/>
        <v>0.298528675</v>
      </c>
      <c r="AB38" s="89">
        <f t="shared" si="17"/>
        <v>0.04043237647</v>
      </c>
      <c r="AC38" s="89">
        <f t="shared" si="18"/>
        <v>0.01604224683</v>
      </c>
      <c r="AD38" s="89">
        <f t="shared" si="19"/>
        <v>0.005841849037</v>
      </c>
      <c r="AE38" s="124">
        <f t="shared" si="20"/>
        <v>0.01033010605</v>
      </c>
      <c r="AF38" s="21"/>
      <c r="AG38" s="99">
        <v>1264994.0</v>
      </c>
      <c r="AH38" s="99">
        <v>476572.0</v>
      </c>
      <c r="AI38" s="99">
        <v>715415.0</v>
      </c>
      <c r="AJ38" s="99">
        <v>73007.0</v>
      </c>
      <c r="AK38" s="109">
        <f t="shared" si="21"/>
        <v>-11.9286399</v>
      </c>
      <c r="AL38" s="128">
        <v>809141.0</v>
      </c>
      <c r="AM38" s="130">
        <v>1152262.0</v>
      </c>
      <c r="AN38" s="132">
        <f t="shared" si="22"/>
        <v>-10.71176135</v>
      </c>
      <c r="AO38" s="128">
        <v>782989.0</v>
      </c>
      <c r="AP38" s="130">
        <v>1148275.0</v>
      </c>
      <c r="AQ38" s="132">
        <f t="shared" si="23"/>
        <v>-13.14551845</v>
      </c>
      <c r="AR38" s="42">
        <v>4533372.0</v>
      </c>
      <c r="AS38" s="44">
        <v>2734884.0</v>
      </c>
      <c r="AT38" s="44">
        <v>1442420.0</v>
      </c>
      <c r="AU38" s="44">
        <v>192560.0</v>
      </c>
      <c r="AV38" s="44">
        <v>70871.0</v>
      </c>
      <c r="AW38" s="44">
        <v>28092.0</v>
      </c>
      <c r="AX38" s="71">
        <v>64545.0</v>
      </c>
      <c r="AY38" s="42">
        <v>3415357.0</v>
      </c>
      <c r="AZ38" s="44">
        <v>2147661.0</v>
      </c>
      <c r="BA38" s="44">
        <v>1019582.0</v>
      </c>
      <c r="BB38" s="44">
        <v>138091.0</v>
      </c>
      <c r="BC38" s="44">
        <v>54790.0</v>
      </c>
      <c r="BD38" s="44">
        <v>19952.0</v>
      </c>
      <c r="BE38" s="71">
        <v>35281.0</v>
      </c>
    </row>
    <row r="39" ht="15.0" customHeight="1">
      <c r="A39" s="134" t="s">
        <v>404</v>
      </c>
      <c r="C39" s="79"/>
      <c r="D39" s="156">
        <v>1.0</v>
      </c>
      <c r="E39" s="218" t="s">
        <v>405</v>
      </c>
      <c r="F39" s="219" t="s">
        <v>406</v>
      </c>
      <c r="G39" s="69" t="s">
        <v>407</v>
      </c>
      <c r="H39" s="44" t="s">
        <v>408</v>
      </c>
      <c r="I39" s="73">
        <v>1944.0</v>
      </c>
      <c r="J39" s="75" t="s">
        <v>181</v>
      </c>
      <c r="K39" s="73">
        <v>2012.0</v>
      </c>
      <c r="L39" s="147">
        <f>AJ39/AG39</f>
        <v>0.5289473722</v>
      </c>
      <c r="M39" s="124">
        <f t="shared" si="2"/>
        <v>0.307449768</v>
      </c>
      <c r="N39" s="221">
        <f>(AH39+AJ39)/(AH39+AI39+AJ39)</f>
        <v>0.6827137089</v>
      </c>
      <c r="O39" s="89">
        <f>AI39/(AH39+AI39+AJ39)</f>
        <v>0.3172862911</v>
      </c>
      <c r="P39" s="42" t="str">
        <f t="shared" si="5"/>
        <v>D+</v>
      </c>
      <c r="Q39" s="180">
        <f t="shared" si="6"/>
        <v>5.518083175</v>
      </c>
      <c r="R39" s="87">
        <f t="shared" si="7"/>
        <v>0.5785992139</v>
      </c>
      <c r="S39" s="89">
        <f t="shared" si="8"/>
        <v>0.4214007861</v>
      </c>
      <c r="T39" s="44" t="str">
        <f t="shared" si="9"/>
        <v>D+</v>
      </c>
      <c r="U39" s="180">
        <f t="shared" si="10"/>
        <v>5.894985657</v>
      </c>
      <c r="V39" s="87">
        <f t="shared" si="11"/>
        <v>0.5882952498</v>
      </c>
      <c r="W39" s="89">
        <f t="shared" si="12"/>
        <v>0.4117047502</v>
      </c>
      <c r="X39" s="44" t="str">
        <f t="shared" si="13"/>
        <v>D+</v>
      </c>
      <c r="Y39" s="180">
        <f t="shared" si="27"/>
        <v>5.141180693</v>
      </c>
      <c r="Z39" s="87">
        <f t="shared" si="15"/>
        <v>0.9555857313</v>
      </c>
      <c r="AA39" s="89">
        <f t="shared" si="16"/>
        <v>0.008572556432</v>
      </c>
      <c r="AB39" s="89">
        <f t="shared" si="17"/>
        <v>0.009987398323</v>
      </c>
      <c r="AC39" s="89">
        <f t="shared" si="18"/>
        <v>0.009506295145</v>
      </c>
      <c r="AD39" s="89">
        <f t="shared" si="19"/>
        <v>0.00576849353</v>
      </c>
      <c r="AE39" s="124">
        <f t="shared" si="20"/>
        <v>0.01057952531</v>
      </c>
      <c r="AF39" s="21"/>
      <c r="AG39" s="154">
        <v>700599.0</v>
      </c>
      <c r="AH39" s="154">
        <v>92900.0</v>
      </c>
      <c r="AI39" s="154">
        <v>215399.0</v>
      </c>
      <c r="AJ39" s="154">
        <v>370580.0</v>
      </c>
      <c r="AK39" s="109">
        <f t="shared" si="21"/>
        <v>5.518083175</v>
      </c>
      <c r="AL39" s="128">
        <v>401306.0</v>
      </c>
      <c r="AM39" s="130">
        <v>292276.0</v>
      </c>
      <c r="AN39" s="132">
        <f t="shared" si="22"/>
        <v>5.894985657</v>
      </c>
      <c r="AO39" s="128">
        <v>421923.0</v>
      </c>
      <c r="AP39" s="130">
        <v>295273.0</v>
      </c>
      <c r="AQ39" s="132">
        <f t="shared" si="23"/>
        <v>5.141180693</v>
      </c>
      <c r="AR39" s="42">
        <v>1328361.0</v>
      </c>
      <c r="AS39" s="44">
        <v>1254297.0</v>
      </c>
      <c r="AT39" s="44">
        <v>15154.0</v>
      </c>
      <c r="AU39" s="44">
        <v>16935.0</v>
      </c>
      <c r="AV39" s="44">
        <v>13755.0</v>
      </c>
      <c r="AW39" s="44">
        <v>8210.0</v>
      </c>
      <c r="AX39" s="71">
        <v>20010.0</v>
      </c>
      <c r="AY39" s="42">
        <v>1053828.0</v>
      </c>
      <c r="AZ39" s="44">
        <v>1007023.0</v>
      </c>
      <c r="BA39" s="44">
        <v>9034.0</v>
      </c>
      <c r="BB39" s="44">
        <v>10525.0</v>
      </c>
      <c r="BC39" s="44">
        <v>10018.0</v>
      </c>
      <c r="BD39" s="44">
        <v>6079.0</v>
      </c>
      <c r="BE39" s="71">
        <v>11149.0</v>
      </c>
    </row>
    <row r="40" ht="15.0" customHeight="1">
      <c r="A40" s="120" t="s">
        <v>404</v>
      </c>
      <c r="C40" s="79"/>
      <c r="D40" s="168">
        <v>2.0</v>
      </c>
      <c r="E40" s="72" t="s">
        <v>414</v>
      </c>
      <c r="F40" s="74" t="s">
        <v>415</v>
      </c>
      <c r="G40" s="69" t="s">
        <v>416</v>
      </c>
      <c r="H40" s="44" t="s">
        <v>417</v>
      </c>
      <c r="I40" s="73">
        <v>1952.0</v>
      </c>
      <c r="J40" s="75" t="s">
        <v>110</v>
      </c>
      <c r="K40" s="73">
        <v>1996.0</v>
      </c>
      <c r="L40" s="87">
        <f t="shared" ref="L40:L90" si="28">AH40/AG40</f>
        <v>0.3149754647</v>
      </c>
      <c r="M40" s="124">
        <f t="shared" si="2"/>
        <v>0.6845791917</v>
      </c>
      <c r="N40" s="89">
        <f t="shared" ref="N40:N90" si="29">AH40/(AH40+AI40)</f>
        <v>0.3151157995</v>
      </c>
      <c r="O40" s="89">
        <f t="shared" ref="O40:O90" si="30">AI40/(AH40+AI40)</f>
        <v>0.6848842005</v>
      </c>
      <c r="P40" s="42" t="str">
        <f t="shared" si="5"/>
        <v>D+</v>
      </c>
      <c r="Q40" s="180">
        <f t="shared" si="6"/>
        <v>5.518083175</v>
      </c>
      <c r="R40" s="87">
        <f t="shared" si="7"/>
        <v>0.5785992139</v>
      </c>
      <c r="S40" s="89">
        <f t="shared" si="8"/>
        <v>0.4214007861</v>
      </c>
      <c r="T40" s="44" t="str">
        <f t="shared" si="9"/>
        <v>D+</v>
      </c>
      <c r="U40" s="180">
        <f t="shared" si="10"/>
        <v>5.894985657</v>
      </c>
      <c r="V40" s="87">
        <f t="shared" si="11"/>
        <v>0.5882952498</v>
      </c>
      <c r="W40" s="89">
        <f t="shared" si="12"/>
        <v>0.4117047502</v>
      </c>
      <c r="X40" s="44" t="str">
        <f t="shared" si="13"/>
        <v>D+</v>
      </c>
      <c r="Y40" s="180">
        <f t="shared" si="27"/>
        <v>5.141180693</v>
      </c>
      <c r="Z40" s="87">
        <f t="shared" si="15"/>
        <v>0.9555857313</v>
      </c>
      <c r="AA40" s="89">
        <f t="shared" si="16"/>
        <v>0.008572556432</v>
      </c>
      <c r="AB40" s="89">
        <f t="shared" si="17"/>
        <v>0.009987398323</v>
      </c>
      <c r="AC40" s="89">
        <f t="shared" si="18"/>
        <v>0.009506295145</v>
      </c>
      <c r="AD40" s="89">
        <f t="shared" si="19"/>
        <v>0.00576849353</v>
      </c>
      <c r="AE40" s="124">
        <f t="shared" si="20"/>
        <v>0.01057952531</v>
      </c>
      <c r="AF40" s="224"/>
      <c r="AG40" s="99">
        <v>604028.0</v>
      </c>
      <c r="AH40" s="99">
        <v>190254.0</v>
      </c>
      <c r="AI40" s="99">
        <v>413505.0</v>
      </c>
      <c r="AJ40" s="99">
        <v>269.0</v>
      </c>
      <c r="AK40" s="109">
        <f t="shared" si="21"/>
        <v>5.518083175</v>
      </c>
      <c r="AL40" s="128">
        <v>401306.0</v>
      </c>
      <c r="AM40" s="130">
        <v>292276.0</v>
      </c>
      <c r="AN40" s="132">
        <f t="shared" si="22"/>
        <v>5.894985657</v>
      </c>
      <c r="AO40" s="128">
        <v>421923.0</v>
      </c>
      <c r="AP40" s="130">
        <v>295273.0</v>
      </c>
      <c r="AQ40" s="132">
        <f t="shared" si="23"/>
        <v>5.141180693</v>
      </c>
      <c r="AR40" s="42">
        <v>1328361.0</v>
      </c>
      <c r="AS40" s="44">
        <v>1254297.0</v>
      </c>
      <c r="AT40" s="44">
        <v>15154.0</v>
      </c>
      <c r="AU40" s="44">
        <v>16935.0</v>
      </c>
      <c r="AV40" s="44">
        <v>13755.0</v>
      </c>
      <c r="AW40" s="44">
        <v>8210.0</v>
      </c>
      <c r="AX40" s="71">
        <v>20010.0</v>
      </c>
      <c r="AY40" s="42">
        <v>1053828.0</v>
      </c>
      <c r="AZ40" s="44">
        <v>1007023.0</v>
      </c>
      <c r="BA40" s="44">
        <v>9034.0</v>
      </c>
      <c r="BB40" s="44">
        <v>10525.0</v>
      </c>
      <c r="BC40" s="44">
        <v>10018.0</v>
      </c>
      <c r="BD40" s="44">
        <v>6079.0</v>
      </c>
      <c r="BE40" s="71">
        <v>11149.0</v>
      </c>
    </row>
    <row r="41" ht="15.0" customHeight="1">
      <c r="A41" s="134" t="s">
        <v>424</v>
      </c>
      <c r="C41" s="79"/>
      <c r="D41" s="156">
        <v>1.0</v>
      </c>
      <c r="E41" s="65" t="s">
        <v>425</v>
      </c>
      <c r="F41" s="67" t="s">
        <v>426</v>
      </c>
      <c r="G41" s="69" t="s">
        <v>428</v>
      </c>
      <c r="H41" s="44" t="s">
        <v>430</v>
      </c>
      <c r="I41" s="73">
        <v>1943.0</v>
      </c>
      <c r="J41" s="75" t="s">
        <v>175</v>
      </c>
      <c r="K41" s="73">
        <v>2006.0</v>
      </c>
      <c r="L41" s="87">
        <f t="shared" si="28"/>
        <v>0.5597785841</v>
      </c>
      <c r="M41" s="124">
        <f t="shared" si="2"/>
        <v>0.2632849948</v>
      </c>
      <c r="N41" s="89">
        <f t="shared" si="29"/>
        <v>0.6801158482</v>
      </c>
      <c r="O41" s="89">
        <f t="shared" si="30"/>
        <v>0.3198841518</v>
      </c>
      <c r="P41" s="42" t="str">
        <f t="shared" si="5"/>
        <v>D+</v>
      </c>
      <c r="Q41" s="180">
        <f t="shared" si="6"/>
        <v>10.29926653</v>
      </c>
      <c r="R41" s="87">
        <f t="shared" si="7"/>
        <v>0.6332172579</v>
      </c>
      <c r="S41" s="89">
        <f t="shared" si="8"/>
        <v>0.3667827421</v>
      </c>
      <c r="T41" s="44" t="str">
        <f t="shared" si="9"/>
        <v>D+</v>
      </c>
      <c r="U41" s="180">
        <f t="shared" si="10"/>
        <v>11.35679005</v>
      </c>
      <c r="V41" s="87">
        <f t="shared" si="11"/>
        <v>0.6293008729</v>
      </c>
      <c r="W41" s="89">
        <f t="shared" si="12"/>
        <v>0.3706991271</v>
      </c>
      <c r="X41" s="44" t="str">
        <f t="shared" si="13"/>
        <v>D+</v>
      </c>
      <c r="Y41" s="180">
        <f t="shared" si="27"/>
        <v>9.241743002</v>
      </c>
      <c r="Z41" s="87">
        <f t="shared" si="15"/>
        <v>0.5722103032</v>
      </c>
      <c r="AA41" s="89">
        <f t="shared" si="16"/>
        <v>0.2804595226</v>
      </c>
      <c r="AB41" s="89">
        <f t="shared" si="17"/>
        <v>0.07291066256</v>
      </c>
      <c r="AC41" s="89">
        <f t="shared" si="18"/>
        <v>0.05598214536</v>
      </c>
      <c r="AD41" s="89">
        <f t="shared" si="19"/>
        <v>0.002425469191</v>
      </c>
      <c r="AE41" s="124">
        <f t="shared" si="20"/>
        <v>0.01601189706</v>
      </c>
      <c r="AF41" s="21"/>
      <c r="AG41" s="154">
        <v>2633234.0</v>
      </c>
      <c r="AH41" s="154">
        <v>1474028.0</v>
      </c>
      <c r="AI41" s="154">
        <v>693291.0</v>
      </c>
      <c r="AJ41" s="154">
        <v>465915.0</v>
      </c>
      <c r="AK41" s="109">
        <f t="shared" si="21"/>
        <v>10.29926653</v>
      </c>
      <c r="AL41" s="128">
        <v>1677844.0</v>
      </c>
      <c r="AM41" s="130">
        <v>971869.0</v>
      </c>
      <c r="AN41" s="132">
        <f t="shared" si="22"/>
        <v>11.35679005</v>
      </c>
      <c r="AO41" s="128">
        <v>1629467.0</v>
      </c>
      <c r="AP41" s="130">
        <v>959862.0</v>
      </c>
      <c r="AQ41" s="132">
        <f t="shared" si="23"/>
        <v>9.241743002</v>
      </c>
      <c r="AR41" s="42">
        <v>5773552.0</v>
      </c>
      <c r="AS41" s="44">
        <v>3157958.0</v>
      </c>
      <c r="AT41" s="44">
        <v>1674229.0</v>
      </c>
      <c r="AU41" s="44">
        <v>470632.0</v>
      </c>
      <c r="AV41" s="44">
        <v>319106.0</v>
      </c>
      <c r="AW41" s="44">
        <v>13815.0</v>
      </c>
      <c r="AX41" s="71">
        <v>137812.0</v>
      </c>
      <c r="AY41" s="42">
        <v>4420588.0</v>
      </c>
      <c r="AZ41" s="44">
        <v>2529506.0</v>
      </c>
      <c r="BA41" s="44">
        <v>1239796.0</v>
      </c>
      <c r="BB41" s="44">
        <v>322308.0</v>
      </c>
      <c r="BC41" s="44">
        <v>247474.0</v>
      </c>
      <c r="BD41" s="44">
        <v>10722.0</v>
      </c>
      <c r="BE41" s="71">
        <v>70782.0</v>
      </c>
    </row>
    <row r="42" ht="15.0" customHeight="1">
      <c r="A42" s="120" t="s">
        <v>424</v>
      </c>
      <c r="C42" s="79"/>
      <c r="D42" s="144">
        <v>3.0</v>
      </c>
      <c r="E42" s="65" t="s">
        <v>183</v>
      </c>
      <c r="F42" s="67" t="s">
        <v>435</v>
      </c>
      <c r="G42" s="69" t="s">
        <v>436</v>
      </c>
      <c r="H42" s="44" t="s">
        <v>437</v>
      </c>
      <c r="I42" s="73">
        <v>1936.0</v>
      </c>
      <c r="J42" s="75" t="s">
        <v>110</v>
      </c>
      <c r="K42" s="73">
        <v>1986.0</v>
      </c>
      <c r="L42" s="87">
        <f t="shared" si="28"/>
        <v>0.6219298332</v>
      </c>
      <c r="M42" s="124">
        <f t="shared" si="2"/>
        <v>0.3575336804</v>
      </c>
      <c r="N42" s="89">
        <f t="shared" si="29"/>
        <v>0.6349698836</v>
      </c>
      <c r="O42" s="89">
        <f t="shared" si="30"/>
        <v>0.3650301164</v>
      </c>
      <c r="P42" s="42" t="str">
        <f t="shared" si="5"/>
        <v>D+</v>
      </c>
      <c r="Q42" s="180">
        <f t="shared" si="6"/>
        <v>10.29926653</v>
      </c>
      <c r="R42" s="87">
        <f t="shared" si="7"/>
        <v>0.6332172579</v>
      </c>
      <c r="S42" s="89">
        <f t="shared" si="8"/>
        <v>0.3667827421</v>
      </c>
      <c r="T42" s="44" t="str">
        <f t="shared" si="9"/>
        <v>D+</v>
      </c>
      <c r="U42" s="180">
        <f t="shared" si="10"/>
        <v>11.35679005</v>
      </c>
      <c r="V42" s="87">
        <f t="shared" si="11"/>
        <v>0.6293008729</v>
      </c>
      <c r="W42" s="89">
        <f t="shared" si="12"/>
        <v>0.3706991271</v>
      </c>
      <c r="X42" s="44" t="str">
        <f t="shared" si="13"/>
        <v>D+</v>
      </c>
      <c r="Y42" s="180">
        <f t="shared" si="27"/>
        <v>9.241743002</v>
      </c>
      <c r="Z42" s="87">
        <f t="shared" si="15"/>
        <v>0.5722103032</v>
      </c>
      <c r="AA42" s="89">
        <f t="shared" si="16"/>
        <v>0.2804595226</v>
      </c>
      <c r="AB42" s="89">
        <f t="shared" si="17"/>
        <v>0.07291066256</v>
      </c>
      <c r="AC42" s="89">
        <f t="shared" si="18"/>
        <v>0.05598214536</v>
      </c>
      <c r="AD42" s="89">
        <f t="shared" si="19"/>
        <v>0.002425469191</v>
      </c>
      <c r="AE42" s="124">
        <f t="shared" si="20"/>
        <v>0.01601189706</v>
      </c>
      <c r="AF42" s="21"/>
      <c r="AG42" s="99">
        <v>1833858.0</v>
      </c>
      <c r="AH42" s="99">
        <v>1140531.0</v>
      </c>
      <c r="AI42" s="99">
        <v>655666.0</v>
      </c>
      <c r="AJ42" s="99">
        <v>37661.0</v>
      </c>
      <c r="AK42" s="109">
        <f t="shared" si="21"/>
        <v>10.29926653</v>
      </c>
      <c r="AL42" s="128">
        <v>1677844.0</v>
      </c>
      <c r="AM42" s="130">
        <v>971869.0</v>
      </c>
      <c r="AN42" s="132">
        <f t="shared" si="22"/>
        <v>11.35679005</v>
      </c>
      <c r="AO42" s="128">
        <v>1629467.0</v>
      </c>
      <c r="AP42" s="130">
        <v>959862.0</v>
      </c>
      <c r="AQ42" s="132">
        <f t="shared" si="23"/>
        <v>9.241743002</v>
      </c>
      <c r="AR42" s="42">
        <v>5773552.0</v>
      </c>
      <c r="AS42" s="44">
        <v>3157958.0</v>
      </c>
      <c r="AT42" s="44">
        <v>1674229.0</v>
      </c>
      <c r="AU42" s="44">
        <v>470632.0</v>
      </c>
      <c r="AV42" s="44">
        <v>319106.0</v>
      </c>
      <c r="AW42" s="44">
        <v>13815.0</v>
      </c>
      <c r="AX42" s="71">
        <v>137812.0</v>
      </c>
      <c r="AY42" s="42">
        <v>4420588.0</v>
      </c>
      <c r="AZ42" s="44">
        <v>2529506.0</v>
      </c>
      <c r="BA42" s="44">
        <v>1239796.0</v>
      </c>
      <c r="BB42" s="44">
        <v>322308.0</v>
      </c>
      <c r="BC42" s="44">
        <v>247474.0</v>
      </c>
      <c r="BD42" s="44">
        <v>10722.0</v>
      </c>
      <c r="BE42" s="71">
        <v>70782.0</v>
      </c>
    </row>
    <row r="43" ht="15.0" customHeight="1">
      <c r="A43" s="134" t="s">
        <v>445</v>
      </c>
      <c r="C43" s="79"/>
      <c r="D43" s="156">
        <v>1.0</v>
      </c>
      <c r="E43" s="65" t="s">
        <v>446</v>
      </c>
      <c r="F43" s="67" t="s">
        <v>447</v>
      </c>
      <c r="G43" s="69" t="s">
        <v>448</v>
      </c>
      <c r="H43" s="44" t="s">
        <v>449</v>
      </c>
      <c r="I43" s="73">
        <v>1949.0</v>
      </c>
      <c r="J43" s="75" t="s">
        <v>81</v>
      </c>
      <c r="K43" s="73">
        <v>2012.0</v>
      </c>
      <c r="L43" s="87">
        <f t="shared" si="28"/>
        <v>0.5374045676</v>
      </c>
      <c r="M43" s="124">
        <f t="shared" si="2"/>
        <v>0.4619114585</v>
      </c>
      <c r="N43" s="89">
        <f t="shared" si="29"/>
        <v>0.5377723899</v>
      </c>
      <c r="O43" s="89">
        <f t="shared" si="30"/>
        <v>0.4622276101</v>
      </c>
      <c r="P43" s="42" t="str">
        <f t="shared" si="5"/>
        <v>D+</v>
      </c>
      <c r="Q43" s="180">
        <f t="shared" si="6"/>
        <v>9.666188919</v>
      </c>
      <c r="R43" s="87">
        <f t="shared" si="7"/>
        <v>0.6178856744</v>
      </c>
      <c r="S43" s="89">
        <f t="shared" si="8"/>
        <v>0.3821143256</v>
      </c>
      <c r="T43" s="44" t="str">
        <f t="shared" si="9"/>
        <v>D+</v>
      </c>
      <c r="U43" s="180">
        <f t="shared" si="10"/>
        <v>9.8236317</v>
      </c>
      <c r="V43" s="87">
        <f t="shared" si="11"/>
        <v>0.6319709043</v>
      </c>
      <c r="W43" s="89">
        <f t="shared" si="12"/>
        <v>0.3680290957</v>
      </c>
      <c r="X43" s="44" t="str">
        <f t="shared" si="13"/>
        <v>D+</v>
      </c>
      <c r="Y43" s="180">
        <f t="shared" si="27"/>
        <v>9.508746138</v>
      </c>
      <c r="Z43" s="87">
        <f t="shared" si="15"/>
        <v>0.7856675738</v>
      </c>
      <c r="AA43" s="89">
        <f t="shared" si="16"/>
        <v>0.05625649043</v>
      </c>
      <c r="AB43" s="89">
        <f t="shared" si="17"/>
        <v>0.08126318802</v>
      </c>
      <c r="AC43" s="89">
        <f t="shared" si="18"/>
        <v>0.05269906288</v>
      </c>
      <c r="AD43" s="89">
        <f t="shared" si="19"/>
        <v>0.001602548479</v>
      </c>
      <c r="AE43" s="124">
        <f t="shared" si="20"/>
        <v>0.02251113634</v>
      </c>
      <c r="AF43" s="21"/>
      <c r="AG43" s="154">
        <v>3156553.0</v>
      </c>
      <c r="AH43" s="154">
        <v>1696346.0</v>
      </c>
      <c r="AI43" s="154">
        <v>1458048.0</v>
      </c>
      <c r="AJ43" s="154">
        <v>2159.0</v>
      </c>
      <c r="AK43" s="109">
        <f t="shared" si="21"/>
        <v>9.666188919</v>
      </c>
      <c r="AL43" s="128">
        <v>1921761.0</v>
      </c>
      <c r="AM43" s="130">
        <v>1188460.0</v>
      </c>
      <c r="AN43" s="132">
        <f t="shared" si="22"/>
        <v>9.8236317</v>
      </c>
      <c r="AO43" s="128">
        <v>1904098.0</v>
      </c>
      <c r="AP43" s="130">
        <v>1108854.0</v>
      </c>
      <c r="AQ43" s="132">
        <f t="shared" si="23"/>
        <v>9.508746138</v>
      </c>
      <c r="AR43" s="42">
        <v>6547629.0</v>
      </c>
      <c r="AS43" s="44">
        <v>4984800.0</v>
      </c>
      <c r="AT43" s="44">
        <v>391693.0</v>
      </c>
      <c r="AU43" s="44">
        <v>627654.0</v>
      </c>
      <c r="AV43" s="44">
        <v>348962.0</v>
      </c>
      <c r="AW43" s="44">
        <v>10778.0</v>
      </c>
      <c r="AX43" s="71">
        <v>183742.0</v>
      </c>
      <c r="AY43" s="42">
        <v>5128706.0</v>
      </c>
      <c r="AZ43" s="44">
        <v>4029458.0</v>
      </c>
      <c r="BA43" s="44">
        <v>288523.0</v>
      </c>
      <c r="BB43" s="44">
        <v>416775.0</v>
      </c>
      <c r="BC43" s="44">
        <v>270278.0</v>
      </c>
      <c r="BD43" s="44">
        <v>8219.0</v>
      </c>
      <c r="BE43" s="71">
        <v>115453.0</v>
      </c>
    </row>
    <row r="44" ht="15.0" customHeight="1">
      <c r="A44" s="120" t="s">
        <v>445</v>
      </c>
      <c r="C44" s="79"/>
      <c r="D44" s="168">
        <v>2.0</v>
      </c>
      <c r="E44" s="65" t="s">
        <v>113</v>
      </c>
      <c r="F44" s="67" t="s">
        <v>450</v>
      </c>
      <c r="G44" s="69" t="s">
        <v>451</v>
      </c>
      <c r="H44" s="44" t="s">
        <v>452</v>
      </c>
      <c r="I44" s="73">
        <v>1946.0</v>
      </c>
      <c r="J44" s="75" t="s">
        <v>110</v>
      </c>
      <c r="K44" s="73" t="s">
        <v>182</v>
      </c>
      <c r="L44" s="87">
        <f t="shared" si="28"/>
        <v>0.618686486</v>
      </c>
      <c r="M44" s="124">
        <f t="shared" si="2"/>
        <v>0.3798372352</v>
      </c>
      <c r="N44" s="89">
        <f t="shared" si="29"/>
        <v>0.6196011901</v>
      </c>
      <c r="O44" s="89">
        <f t="shared" si="30"/>
        <v>0.3803988099</v>
      </c>
      <c r="P44" s="42" t="str">
        <f t="shared" si="5"/>
        <v>D+</v>
      </c>
      <c r="Q44" s="180">
        <f t="shared" si="6"/>
        <v>9.666188919</v>
      </c>
      <c r="R44" s="87">
        <f t="shared" si="7"/>
        <v>0.6178856744</v>
      </c>
      <c r="S44" s="89">
        <f t="shared" si="8"/>
        <v>0.3821143256</v>
      </c>
      <c r="T44" s="44" t="str">
        <f t="shared" si="9"/>
        <v>D+</v>
      </c>
      <c r="U44" s="180">
        <f t="shared" si="10"/>
        <v>9.8236317</v>
      </c>
      <c r="V44" s="87">
        <f t="shared" si="11"/>
        <v>0.6319709043</v>
      </c>
      <c r="W44" s="89">
        <f t="shared" si="12"/>
        <v>0.3680290957</v>
      </c>
      <c r="X44" s="44" t="str">
        <f t="shared" si="13"/>
        <v>D+</v>
      </c>
      <c r="Y44" s="180">
        <f t="shared" si="27"/>
        <v>9.508746138</v>
      </c>
      <c r="Z44" s="87">
        <f t="shared" si="15"/>
        <v>0.7856675738</v>
      </c>
      <c r="AA44" s="89">
        <f t="shared" si="16"/>
        <v>0.05625649043</v>
      </c>
      <c r="AB44" s="89">
        <f t="shared" si="17"/>
        <v>0.08126318802</v>
      </c>
      <c r="AC44" s="89">
        <f t="shared" si="18"/>
        <v>0.05269906288</v>
      </c>
      <c r="AD44" s="89">
        <f t="shared" si="19"/>
        <v>0.001602548479</v>
      </c>
      <c r="AE44" s="124">
        <f t="shared" si="20"/>
        <v>0.02251113634</v>
      </c>
      <c r="AF44" s="21"/>
      <c r="AG44" s="154">
        <v>2084972.0</v>
      </c>
      <c r="AH44" s="154">
        <v>1289944.0</v>
      </c>
      <c r="AI44" s="154">
        <v>791950.0</v>
      </c>
      <c r="AJ44" s="154">
        <v>3078.0</v>
      </c>
      <c r="AK44" s="109">
        <f t="shared" si="21"/>
        <v>9.666188919</v>
      </c>
      <c r="AL44" s="128">
        <v>1921761.0</v>
      </c>
      <c r="AM44" s="130">
        <v>1188460.0</v>
      </c>
      <c r="AN44" s="132">
        <f t="shared" si="22"/>
        <v>9.8236317</v>
      </c>
      <c r="AO44" s="128">
        <v>1904098.0</v>
      </c>
      <c r="AP44" s="130">
        <v>1108854.0</v>
      </c>
      <c r="AQ44" s="132">
        <f t="shared" si="23"/>
        <v>9.508746138</v>
      </c>
      <c r="AR44" s="42">
        <v>6547629.0</v>
      </c>
      <c r="AS44" s="44">
        <v>4984800.0</v>
      </c>
      <c r="AT44" s="44">
        <v>391693.0</v>
      </c>
      <c r="AU44" s="44">
        <v>627654.0</v>
      </c>
      <c r="AV44" s="44">
        <v>348962.0</v>
      </c>
      <c r="AW44" s="44">
        <v>10778.0</v>
      </c>
      <c r="AX44" s="71">
        <v>183742.0</v>
      </c>
      <c r="AY44" s="42">
        <v>5128706.0</v>
      </c>
      <c r="AZ44" s="44">
        <v>4029458.0</v>
      </c>
      <c r="BA44" s="44">
        <v>288523.0</v>
      </c>
      <c r="BB44" s="44">
        <v>416775.0</v>
      </c>
      <c r="BC44" s="44">
        <v>270278.0</v>
      </c>
      <c r="BD44" s="44">
        <v>8219.0</v>
      </c>
      <c r="BE44" s="71">
        <v>115453.0</v>
      </c>
    </row>
    <row r="45" ht="15.0" customHeight="1">
      <c r="A45" s="134" t="s">
        <v>459</v>
      </c>
      <c r="C45" s="79"/>
      <c r="D45" s="156">
        <v>1.0</v>
      </c>
      <c r="E45" s="65" t="s">
        <v>460</v>
      </c>
      <c r="F45" s="67" t="s">
        <v>461</v>
      </c>
      <c r="G45" s="69" t="s">
        <v>462</v>
      </c>
      <c r="H45" s="44" t="s">
        <v>463</v>
      </c>
      <c r="I45" s="73">
        <v>1950.0</v>
      </c>
      <c r="J45" s="75" t="s">
        <v>81</v>
      </c>
      <c r="K45" s="73">
        <v>2000.0</v>
      </c>
      <c r="L45" s="87">
        <f t="shared" si="28"/>
        <v>0.5879807037</v>
      </c>
      <c r="M45" s="124">
        <f t="shared" si="2"/>
        <v>0.379844648</v>
      </c>
      <c r="N45" s="89">
        <f t="shared" si="29"/>
        <v>0.6075276936</v>
      </c>
      <c r="O45" s="89">
        <f t="shared" si="30"/>
        <v>0.3924723064</v>
      </c>
      <c r="P45" s="42" t="str">
        <f t="shared" si="5"/>
        <v>D+</v>
      </c>
      <c r="Q45" s="180">
        <f t="shared" si="6"/>
        <v>3.75927681</v>
      </c>
      <c r="R45" s="87">
        <f t="shared" si="7"/>
        <v>0.5480053207</v>
      </c>
      <c r="S45" s="89">
        <f t="shared" si="8"/>
        <v>0.4519946793</v>
      </c>
      <c r="T45" s="44" t="str">
        <f t="shared" si="9"/>
        <v>D+</v>
      </c>
      <c r="U45" s="180">
        <f t="shared" si="10"/>
        <v>2.835596335</v>
      </c>
      <c r="V45" s="87">
        <f t="shared" si="11"/>
        <v>0.5837130158</v>
      </c>
      <c r="W45" s="89">
        <f t="shared" si="12"/>
        <v>0.4162869842</v>
      </c>
      <c r="X45" s="44" t="str">
        <f t="shared" si="13"/>
        <v>D+</v>
      </c>
      <c r="Y45" s="180">
        <f t="shared" si="27"/>
        <v>4.682957286</v>
      </c>
      <c r="Z45" s="87">
        <f t="shared" si="15"/>
        <v>0.7905883782</v>
      </c>
      <c r="AA45" s="89">
        <f t="shared" si="16"/>
        <v>0.1324092402</v>
      </c>
      <c r="AB45" s="89">
        <f t="shared" si="17"/>
        <v>0.03508302593</v>
      </c>
      <c r="AC45" s="89">
        <f t="shared" si="18"/>
        <v>0.02346870618</v>
      </c>
      <c r="AD45" s="89">
        <f t="shared" si="19"/>
        <v>0.00531475792</v>
      </c>
      <c r="AE45" s="124">
        <f t="shared" si="20"/>
        <v>0.01313589153</v>
      </c>
      <c r="AF45" s="21"/>
      <c r="AG45" s="99">
        <v>4652918.0</v>
      </c>
      <c r="AH45" s="99">
        <v>2735826.0</v>
      </c>
      <c r="AI45" s="99">
        <v>1767386.0</v>
      </c>
      <c r="AJ45" s="99">
        <v>149706.0</v>
      </c>
      <c r="AK45" s="109">
        <f t="shared" si="21"/>
        <v>3.75927681</v>
      </c>
      <c r="AL45" s="128">
        <v>2564569.0</v>
      </c>
      <c r="AM45" s="130">
        <v>2115256.0</v>
      </c>
      <c r="AN45" s="132">
        <f t="shared" si="22"/>
        <v>2.835596335</v>
      </c>
      <c r="AO45" s="128">
        <v>2872579.0</v>
      </c>
      <c r="AP45" s="130">
        <v>2048639.0</v>
      </c>
      <c r="AQ45" s="132">
        <f t="shared" si="23"/>
        <v>4.682957286</v>
      </c>
      <c r="AR45" s="42">
        <v>9883640.0</v>
      </c>
      <c r="AS45" s="44">
        <v>7569939.0</v>
      </c>
      <c r="AT45" s="44">
        <v>1383756.0</v>
      </c>
      <c r="AU45" s="44">
        <v>436358.0</v>
      </c>
      <c r="AV45" s="44">
        <v>238660.0</v>
      </c>
      <c r="AW45" s="44">
        <v>54665.0</v>
      </c>
      <c r="AX45" s="71">
        <v>200262.0</v>
      </c>
      <c r="AY45" s="42">
        <v>7539572.0</v>
      </c>
      <c r="AZ45" s="44">
        <v>5960698.0</v>
      </c>
      <c r="BA45" s="44">
        <v>998309.0</v>
      </c>
      <c r="BB45" s="44">
        <v>264511.0</v>
      </c>
      <c r="BC45" s="44">
        <v>176944.0</v>
      </c>
      <c r="BD45" s="44">
        <v>40071.0</v>
      </c>
      <c r="BE45" s="71">
        <v>99039.0</v>
      </c>
    </row>
    <row r="46" ht="15.0" customHeight="1">
      <c r="A46" s="120" t="s">
        <v>459</v>
      </c>
      <c r="C46" s="79"/>
      <c r="D46" s="168">
        <v>2.0</v>
      </c>
      <c r="E46" s="65" t="s">
        <v>298</v>
      </c>
      <c r="F46" s="67" t="s">
        <v>470</v>
      </c>
      <c r="G46" s="69" t="s">
        <v>471</v>
      </c>
      <c r="H46" s="44" t="s">
        <v>472</v>
      </c>
      <c r="I46" s="73">
        <v>1958.0</v>
      </c>
      <c r="J46" s="75" t="s">
        <v>181</v>
      </c>
      <c r="K46" s="73">
        <v>2014.0</v>
      </c>
      <c r="L46" s="87">
        <f t="shared" si="28"/>
        <v>0.5461431397</v>
      </c>
      <c r="M46" s="124">
        <f t="shared" si="2"/>
        <v>0.4132901955</v>
      </c>
      <c r="N46" s="89">
        <f t="shared" si="29"/>
        <v>0.5692351096</v>
      </c>
      <c r="O46" s="89">
        <f t="shared" si="30"/>
        <v>0.4307648904</v>
      </c>
      <c r="P46" s="42" t="str">
        <f t="shared" si="5"/>
        <v>D+</v>
      </c>
      <c r="Q46" s="180">
        <f t="shared" si="6"/>
        <v>3.75927681</v>
      </c>
      <c r="R46" s="87">
        <f t="shared" si="7"/>
        <v>0.5480053207</v>
      </c>
      <c r="S46" s="89">
        <f t="shared" si="8"/>
        <v>0.4519946793</v>
      </c>
      <c r="T46" s="44" t="str">
        <f t="shared" si="9"/>
        <v>D+</v>
      </c>
      <c r="U46" s="180">
        <f t="shared" si="10"/>
        <v>2.835596335</v>
      </c>
      <c r="V46" s="87">
        <f t="shared" si="11"/>
        <v>0.5837130158</v>
      </c>
      <c r="W46" s="89">
        <f t="shared" si="12"/>
        <v>0.4162869842</v>
      </c>
      <c r="X46" s="44" t="str">
        <f t="shared" si="13"/>
        <v>D+</v>
      </c>
      <c r="Y46" s="180">
        <f t="shared" si="27"/>
        <v>4.682957286</v>
      </c>
      <c r="Z46" s="87">
        <f t="shared" si="15"/>
        <v>0.7905883782</v>
      </c>
      <c r="AA46" s="89">
        <f t="shared" si="16"/>
        <v>0.1324092402</v>
      </c>
      <c r="AB46" s="89">
        <f t="shared" si="17"/>
        <v>0.03508302593</v>
      </c>
      <c r="AC46" s="89">
        <f t="shared" si="18"/>
        <v>0.02346870618</v>
      </c>
      <c r="AD46" s="89">
        <f t="shared" si="19"/>
        <v>0.00531475792</v>
      </c>
      <c r="AE46" s="124">
        <f t="shared" si="20"/>
        <v>0.01313589153</v>
      </c>
      <c r="AF46" s="21"/>
      <c r="AG46" s="99">
        <v>3121775.0</v>
      </c>
      <c r="AH46" s="99">
        <v>1704936.0</v>
      </c>
      <c r="AI46" s="99">
        <v>1290199.0</v>
      </c>
      <c r="AJ46" s="99">
        <v>126640.0</v>
      </c>
      <c r="AK46" s="109">
        <f t="shared" si="21"/>
        <v>3.75927681</v>
      </c>
      <c r="AL46" s="128">
        <v>2564569.0</v>
      </c>
      <c r="AM46" s="130">
        <v>2115256.0</v>
      </c>
      <c r="AN46" s="132">
        <f t="shared" si="22"/>
        <v>2.835596335</v>
      </c>
      <c r="AO46" s="128">
        <v>2872579.0</v>
      </c>
      <c r="AP46" s="130">
        <v>2048639.0</v>
      </c>
      <c r="AQ46" s="132">
        <f t="shared" si="23"/>
        <v>4.682957286</v>
      </c>
      <c r="AR46" s="42">
        <v>9883640.0</v>
      </c>
      <c r="AS46" s="44">
        <v>7569939.0</v>
      </c>
      <c r="AT46" s="44">
        <v>1383756.0</v>
      </c>
      <c r="AU46" s="44">
        <v>436358.0</v>
      </c>
      <c r="AV46" s="44">
        <v>238660.0</v>
      </c>
      <c r="AW46" s="44">
        <v>54665.0</v>
      </c>
      <c r="AX46" s="71">
        <v>200262.0</v>
      </c>
      <c r="AY46" s="42">
        <v>7539572.0</v>
      </c>
      <c r="AZ46" s="44">
        <v>5960698.0</v>
      </c>
      <c r="BA46" s="44">
        <v>998309.0</v>
      </c>
      <c r="BB46" s="44">
        <v>264511.0</v>
      </c>
      <c r="BC46" s="44">
        <v>176944.0</v>
      </c>
      <c r="BD46" s="44">
        <v>40071.0</v>
      </c>
      <c r="BE46" s="71">
        <v>99039.0</v>
      </c>
    </row>
    <row r="47" ht="15.0" customHeight="1">
      <c r="A47" s="134" t="s">
        <v>473</v>
      </c>
      <c r="C47" s="79"/>
      <c r="D47" s="156">
        <v>1.0</v>
      </c>
      <c r="E47" s="65" t="s">
        <v>480</v>
      </c>
      <c r="F47" s="67" t="s">
        <v>481</v>
      </c>
      <c r="G47" s="69" t="s">
        <v>482</v>
      </c>
      <c r="H47" s="44" t="s">
        <v>483</v>
      </c>
      <c r="I47" s="73">
        <v>1960.0</v>
      </c>
      <c r="J47" s="75" t="s">
        <v>270</v>
      </c>
      <c r="K47" s="73">
        <v>2006.0</v>
      </c>
      <c r="L47" s="87">
        <f t="shared" si="28"/>
        <v>0.6522898262</v>
      </c>
      <c r="M47" s="124">
        <f t="shared" si="2"/>
        <v>0.3052799181</v>
      </c>
      <c r="N47" s="89">
        <f t="shared" si="29"/>
        <v>0.6811930203</v>
      </c>
      <c r="O47" s="89">
        <f t="shared" si="30"/>
        <v>0.3188069797</v>
      </c>
      <c r="P47" s="42" t="str">
        <f t="shared" si="5"/>
        <v>D+</v>
      </c>
      <c r="Q47" s="180">
        <f t="shared" si="6"/>
        <v>1.758660715</v>
      </c>
      <c r="R47" s="87">
        <f t="shared" si="7"/>
        <v>0.5394122646</v>
      </c>
      <c r="S47" s="89">
        <f t="shared" si="8"/>
        <v>0.4605877354</v>
      </c>
      <c r="T47" s="44" t="str">
        <f t="shared" si="9"/>
        <v>D+</v>
      </c>
      <c r="U47" s="180">
        <f t="shared" si="10"/>
        <v>1.976290725</v>
      </c>
      <c r="V47" s="87">
        <f t="shared" si="11"/>
        <v>0.55229375</v>
      </c>
      <c r="W47" s="89">
        <f t="shared" si="12"/>
        <v>0.44770625</v>
      </c>
      <c r="X47" s="44" t="str">
        <f t="shared" si="13"/>
        <v>D+</v>
      </c>
      <c r="Y47" s="180">
        <f t="shared" si="27"/>
        <v>1.541030705</v>
      </c>
      <c r="Z47" s="87">
        <f t="shared" si="15"/>
        <v>0.8613837987</v>
      </c>
      <c r="AA47" s="89">
        <f t="shared" si="16"/>
        <v>0.04345621815</v>
      </c>
      <c r="AB47" s="89">
        <f t="shared" si="17"/>
        <v>0.03702515161</v>
      </c>
      <c r="AC47" s="89">
        <f t="shared" si="18"/>
        <v>0.03665921865</v>
      </c>
      <c r="AD47" s="89">
        <f t="shared" si="19"/>
        <v>0.009455548474</v>
      </c>
      <c r="AE47" s="124">
        <f t="shared" si="20"/>
        <v>0.01202006437</v>
      </c>
      <c r="AF47" s="21"/>
      <c r="AG47" s="99">
        <v>2843207.0</v>
      </c>
      <c r="AH47" s="99">
        <v>1854595.0</v>
      </c>
      <c r="AI47" s="99">
        <v>867974.0</v>
      </c>
      <c r="AJ47" s="99">
        <v>120638.0</v>
      </c>
      <c r="AK47" s="109">
        <f t="shared" si="21"/>
        <v>1.758660715</v>
      </c>
      <c r="AL47" s="128">
        <v>1546167.0</v>
      </c>
      <c r="AM47" s="130">
        <v>1320225.0</v>
      </c>
      <c r="AN47" s="132">
        <f t="shared" si="22"/>
        <v>1.976290725</v>
      </c>
      <c r="AO47" s="128">
        <v>1573354.0</v>
      </c>
      <c r="AP47" s="130">
        <v>1275409.0</v>
      </c>
      <c r="AQ47" s="132">
        <f t="shared" si="23"/>
        <v>1.541030705</v>
      </c>
      <c r="AR47" s="42">
        <v>5303925.0</v>
      </c>
      <c r="AS47" s="44">
        <v>4405142.0</v>
      </c>
      <c r="AT47" s="44">
        <v>269141.0</v>
      </c>
      <c r="AU47" s="44">
        <v>250258.0</v>
      </c>
      <c r="AV47" s="44">
        <v>214856.0</v>
      </c>
      <c r="AW47" s="44">
        <v>55421.0</v>
      </c>
      <c r="AX47" s="71">
        <v>109107.0</v>
      </c>
      <c r="AY47" s="42">
        <v>4019862.0</v>
      </c>
      <c r="AZ47" s="44">
        <v>3462644.0</v>
      </c>
      <c r="BA47" s="44">
        <v>174688.0</v>
      </c>
      <c r="BB47" s="44">
        <v>148836.0</v>
      </c>
      <c r="BC47" s="44">
        <v>147365.0</v>
      </c>
      <c r="BD47" s="44">
        <v>38010.0</v>
      </c>
      <c r="BE47" s="71">
        <v>48319.0</v>
      </c>
    </row>
    <row r="48" ht="15.0" customHeight="1">
      <c r="A48" s="120" t="s">
        <v>473</v>
      </c>
      <c r="C48" s="79"/>
      <c r="D48" s="168">
        <v>2.0</v>
      </c>
      <c r="E48" s="65" t="s">
        <v>484</v>
      </c>
      <c r="F48" s="67" t="s">
        <v>485</v>
      </c>
      <c r="G48" s="69" t="s">
        <v>486</v>
      </c>
      <c r="H48" s="44" t="s">
        <v>487</v>
      </c>
      <c r="I48" s="73">
        <v>1951.0</v>
      </c>
      <c r="J48" s="75" t="s">
        <v>175</v>
      </c>
      <c r="K48" s="73">
        <v>2008.0</v>
      </c>
      <c r="L48" s="87">
        <f t="shared" si="28"/>
        <v>0.5314949107</v>
      </c>
      <c r="M48" s="124">
        <f t="shared" si="2"/>
        <v>0.4290630251</v>
      </c>
      <c r="N48" s="89">
        <f t="shared" si="29"/>
        <v>0.5533189523</v>
      </c>
      <c r="O48" s="89">
        <f t="shared" si="30"/>
        <v>0.4466810477</v>
      </c>
      <c r="P48" s="42" t="str">
        <f t="shared" si="5"/>
        <v>D+</v>
      </c>
      <c r="Q48" s="180">
        <f t="shared" si="6"/>
        <v>1.758660715</v>
      </c>
      <c r="R48" s="87">
        <f t="shared" si="7"/>
        <v>0.5394122646</v>
      </c>
      <c r="S48" s="89">
        <f t="shared" si="8"/>
        <v>0.4605877354</v>
      </c>
      <c r="T48" s="44" t="str">
        <f t="shared" si="9"/>
        <v>D+</v>
      </c>
      <c r="U48" s="180">
        <f t="shared" si="10"/>
        <v>1.976290725</v>
      </c>
      <c r="V48" s="87">
        <f t="shared" si="11"/>
        <v>0.55229375</v>
      </c>
      <c r="W48" s="89">
        <f t="shared" si="12"/>
        <v>0.44770625</v>
      </c>
      <c r="X48" s="44" t="str">
        <f t="shared" si="13"/>
        <v>D+</v>
      </c>
      <c r="Y48" s="180">
        <f t="shared" si="27"/>
        <v>1.541030705</v>
      </c>
      <c r="Z48" s="87">
        <f t="shared" si="15"/>
        <v>0.8613837987</v>
      </c>
      <c r="AA48" s="89">
        <f t="shared" si="16"/>
        <v>0.04345621815</v>
      </c>
      <c r="AB48" s="89">
        <f t="shared" si="17"/>
        <v>0.03702515161</v>
      </c>
      <c r="AC48" s="89">
        <f t="shared" si="18"/>
        <v>0.03665921865</v>
      </c>
      <c r="AD48" s="89">
        <f t="shared" si="19"/>
        <v>0.009455548474</v>
      </c>
      <c r="AE48" s="124">
        <f t="shared" si="20"/>
        <v>0.01202006437</v>
      </c>
      <c r="AF48" s="21"/>
      <c r="AG48" s="99">
        <v>1981590.0</v>
      </c>
      <c r="AH48" s="99">
        <v>1053205.0</v>
      </c>
      <c r="AI48" s="99">
        <v>850227.0</v>
      </c>
      <c r="AJ48" s="99">
        <v>78158.0</v>
      </c>
      <c r="AK48" s="109">
        <f t="shared" si="21"/>
        <v>1.758660715</v>
      </c>
      <c r="AL48" s="128">
        <v>1546167.0</v>
      </c>
      <c r="AM48" s="130">
        <v>1320225.0</v>
      </c>
      <c r="AN48" s="132">
        <f t="shared" si="22"/>
        <v>1.976290725</v>
      </c>
      <c r="AO48" s="128">
        <v>1573354.0</v>
      </c>
      <c r="AP48" s="130">
        <v>1275409.0</v>
      </c>
      <c r="AQ48" s="132">
        <f t="shared" si="23"/>
        <v>1.541030705</v>
      </c>
      <c r="AR48" s="42">
        <v>5303925.0</v>
      </c>
      <c r="AS48" s="44">
        <v>4405142.0</v>
      </c>
      <c r="AT48" s="44">
        <v>269141.0</v>
      </c>
      <c r="AU48" s="44">
        <v>250258.0</v>
      </c>
      <c r="AV48" s="44">
        <v>214856.0</v>
      </c>
      <c r="AW48" s="44">
        <v>55421.0</v>
      </c>
      <c r="AX48" s="71">
        <v>109107.0</v>
      </c>
      <c r="AY48" s="42">
        <v>4019862.0</v>
      </c>
      <c r="AZ48" s="44">
        <v>3462644.0</v>
      </c>
      <c r="BA48" s="44">
        <v>174688.0</v>
      </c>
      <c r="BB48" s="44">
        <v>148836.0</v>
      </c>
      <c r="BC48" s="44">
        <v>147365.0</v>
      </c>
      <c r="BD48" s="44">
        <v>38010.0</v>
      </c>
      <c r="BE48" s="71">
        <v>48319.0</v>
      </c>
    </row>
    <row r="49" ht="15.0" customHeight="1">
      <c r="A49" s="134" t="s">
        <v>494</v>
      </c>
      <c r="C49" s="79"/>
      <c r="D49" s="156">
        <v>1.0</v>
      </c>
      <c r="E49" s="72" t="s">
        <v>495</v>
      </c>
      <c r="F49" s="74" t="s">
        <v>496</v>
      </c>
      <c r="G49" s="69" t="s">
        <v>497</v>
      </c>
      <c r="H49" s="44" t="s">
        <v>498</v>
      </c>
      <c r="I49" s="73">
        <v>1951.0</v>
      </c>
      <c r="J49" s="75" t="s">
        <v>129</v>
      </c>
      <c r="K49" s="73" t="s">
        <v>499</v>
      </c>
      <c r="L49" s="87">
        <f t="shared" si="28"/>
        <v>0.4055090015</v>
      </c>
      <c r="M49" s="124">
        <f t="shared" si="2"/>
        <v>0.5715562901</v>
      </c>
      <c r="N49" s="89">
        <f t="shared" si="29"/>
        <v>0.415027537</v>
      </c>
      <c r="O49" s="89">
        <f t="shared" si="30"/>
        <v>0.584972463</v>
      </c>
      <c r="P49" s="42" t="str">
        <f t="shared" si="5"/>
        <v>R+</v>
      </c>
      <c r="Q49" s="91">
        <f t="shared" si="6"/>
        <v>9.048555109</v>
      </c>
      <c r="R49" s="87">
        <f t="shared" si="7"/>
        <v>0.441981008</v>
      </c>
      <c r="S49" s="89">
        <f t="shared" si="8"/>
        <v>0.558018992</v>
      </c>
      <c r="T49" s="44" t="str">
        <f t="shared" si="9"/>
        <v>R+</v>
      </c>
      <c r="U49" s="91">
        <f t="shared" si="10"/>
        <v>7.766834935</v>
      </c>
      <c r="V49" s="87">
        <f t="shared" si="11"/>
        <v>0.4335806901</v>
      </c>
      <c r="W49" s="89">
        <f t="shared" si="12"/>
        <v>0.5664193099</v>
      </c>
      <c r="X49" s="44" t="str">
        <f t="shared" si="13"/>
        <v>R+</v>
      </c>
      <c r="Y49" s="91">
        <f t="shared" si="27"/>
        <v>10.33027528</v>
      </c>
      <c r="Z49" s="87">
        <f t="shared" si="15"/>
        <v>0.6095855665</v>
      </c>
      <c r="AA49" s="89">
        <f t="shared" si="16"/>
        <v>0.3455421112</v>
      </c>
      <c r="AB49" s="89">
        <f t="shared" si="17"/>
        <v>0.02485687752</v>
      </c>
      <c r="AC49" s="89">
        <f t="shared" si="18"/>
        <v>0.009119960646</v>
      </c>
      <c r="AD49" s="89">
        <f t="shared" si="19"/>
        <v>0.004268128923</v>
      </c>
      <c r="AE49" s="124">
        <f t="shared" si="20"/>
        <v>0.00662735527</v>
      </c>
      <c r="AF49" s="21"/>
      <c r="AG49" s="99">
        <v>1241568.0</v>
      </c>
      <c r="AH49" s="99">
        <v>503467.0</v>
      </c>
      <c r="AI49" s="99">
        <v>709626.0</v>
      </c>
      <c r="AJ49" s="99">
        <v>28475.0</v>
      </c>
      <c r="AK49" s="109">
        <f t="shared" si="21"/>
        <v>-9.048555109</v>
      </c>
      <c r="AL49" s="128">
        <v>562949.0</v>
      </c>
      <c r="AM49" s="130">
        <v>710746.0</v>
      </c>
      <c r="AN49" s="132">
        <f t="shared" si="22"/>
        <v>-7.766834935</v>
      </c>
      <c r="AO49" s="128">
        <v>554662.0</v>
      </c>
      <c r="AP49" s="130">
        <v>724597.0</v>
      </c>
      <c r="AQ49" s="132">
        <f t="shared" si="23"/>
        <v>-10.33027528</v>
      </c>
      <c r="AR49" s="42">
        <v>2967297.0</v>
      </c>
      <c r="AS49" s="44">
        <v>1722287.0</v>
      </c>
      <c r="AT49" s="44">
        <v>1093512.0</v>
      </c>
      <c r="AU49" s="44">
        <v>81481.0</v>
      </c>
      <c r="AV49" s="44">
        <v>26425.0</v>
      </c>
      <c r="AW49" s="44">
        <v>13845.0</v>
      </c>
      <c r="AX49" s="71">
        <v>29747.0</v>
      </c>
      <c r="AY49" s="42">
        <v>2211742.0</v>
      </c>
      <c r="AZ49" s="44">
        <v>1348246.0</v>
      </c>
      <c r="BA49" s="44">
        <v>764250.0</v>
      </c>
      <c r="BB49" s="44">
        <v>54977.0</v>
      </c>
      <c r="BC49" s="44">
        <v>20171.0</v>
      </c>
      <c r="BD49" s="44">
        <v>9440.0</v>
      </c>
      <c r="BE49" s="71">
        <v>14658.0</v>
      </c>
    </row>
    <row r="50" ht="15.0" customHeight="1">
      <c r="A50" s="120" t="s">
        <v>494</v>
      </c>
      <c r="C50" s="79"/>
      <c r="D50" s="168">
        <v>2.0</v>
      </c>
      <c r="E50" s="72" t="s">
        <v>506</v>
      </c>
      <c r="F50" s="74" t="s">
        <v>507</v>
      </c>
      <c r="G50" s="69" t="s">
        <v>508</v>
      </c>
      <c r="H50" s="44" t="s">
        <v>509</v>
      </c>
      <c r="I50" s="73">
        <v>1937.0</v>
      </c>
      <c r="J50" s="75" t="s">
        <v>129</v>
      </c>
      <c r="K50" s="73">
        <v>1978.0</v>
      </c>
      <c r="L50" s="87">
        <f t="shared" si="28"/>
        <v>0.3789443198</v>
      </c>
      <c r="M50" s="124">
        <f t="shared" si="2"/>
        <v>0.5989969265</v>
      </c>
      <c r="N50" s="89">
        <f t="shared" si="29"/>
        <v>0.3874919083</v>
      </c>
      <c r="O50" s="89">
        <f t="shared" si="30"/>
        <v>0.6125080917</v>
      </c>
      <c r="P50" s="42" t="str">
        <f t="shared" si="5"/>
        <v>R+</v>
      </c>
      <c r="Q50" s="91">
        <f t="shared" si="6"/>
        <v>9.048555109</v>
      </c>
      <c r="R50" s="87">
        <f t="shared" si="7"/>
        <v>0.441981008</v>
      </c>
      <c r="S50" s="89">
        <f t="shared" si="8"/>
        <v>0.558018992</v>
      </c>
      <c r="T50" s="44" t="str">
        <f t="shared" si="9"/>
        <v>R+</v>
      </c>
      <c r="U50" s="91">
        <f t="shared" si="10"/>
        <v>7.766834935</v>
      </c>
      <c r="V50" s="87">
        <f t="shared" si="11"/>
        <v>0.4335806901</v>
      </c>
      <c r="W50" s="89">
        <f t="shared" si="12"/>
        <v>0.5664193099</v>
      </c>
      <c r="X50" s="44" t="str">
        <f t="shared" si="13"/>
        <v>R+</v>
      </c>
      <c r="Y50" s="91">
        <f t="shared" si="27"/>
        <v>10.33027528</v>
      </c>
      <c r="Z50" s="87">
        <f t="shared" si="15"/>
        <v>0.6095855665</v>
      </c>
      <c r="AA50" s="89">
        <f t="shared" si="16"/>
        <v>0.3455421112</v>
      </c>
      <c r="AB50" s="89">
        <f t="shared" si="17"/>
        <v>0.02485687752</v>
      </c>
      <c r="AC50" s="89">
        <f t="shared" si="18"/>
        <v>0.009119960646</v>
      </c>
      <c r="AD50" s="89">
        <f t="shared" si="19"/>
        <v>0.004268128923</v>
      </c>
      <c r="AE50" s="124">
        <f t="shared" si="20"/>
        <v>0.00662735527</v>
      </c>
      <c r="AF50" s="21"/>
      <c r="AG50" s="99">
        <v>631858.0</v>
      </c>
      <c r="AH50" s="99">
        <v>239439.0</v>
      </c>
      <c r="AI50" s="99">
        <v>378481.0</v>
      </c>
      <c r="AJ50" s="99">
        <v>13938.0</v>
      </c>
      <c r="AK50" s="109">
        <f t="shared" si="21"/>
        <v>-9.048555109</v>
      </c>
      <c r="AL50" s="128">
        <v>562949.0</v>
      </c>
      <c r="AM50" s="130">
        <v>710746.0</v>
      </c>
      <c r="AN50" s="132">
        <f t="shared" si="22"/>
        <v>-7.766834935</v>
      </c>
      <c r="AO50" s="128">
        <v>554662.0</v>
      </c>
      <c r="AP50" s="130">
        <v>724597.0</v>
      </c>
      <c r="AQ50" s="132">
        <f t="shared" si="23"/>
        <v>-10.33027528</v>
      </c>
      <c r="AR50" s="42">
        <v>2967297.0</v>
      </c>
      <c r="AS50" s="44">
        <v>1722287.0</v>
      </c>
      <c r="AT50" s="44">
        <v>1093512.0</v>
      </c>
      <c r="AU50" s="44">
        <v>81481.0</v>
      </c>
      <c r="AV50" s="44">
        <v>26425.0</v>
      </c>
      <c r="AW50" s="44">
        <v>13845.0</v>
      </c>
      <c r="AX50" s="71">
        <v>29747.0</v>
      </c>
      <c r="AY50" s="42">
        <v>2211742.0</v>
      </c>
      <c r="AZ50" s="44">
        <v>1348246.0</v>
      </c>
      <c r="BA50" s="44">
        <v>764250.0</v>
      </c>
      <c r="BB50" s="44">
        <v>54977.0</v>
      </c>
      <c r="BC50" s="44">
        <v>20171.0</v>
      </c>
      <c r="BD50" s="44">
        <v>9440.0</v>
      </c>
      <c r="BE50" s="71">
        <v>14658.0</v>
      </c>
    </row>
    <row r="51" ht="15.0" customHeight="1">
      <c r="A51" s="134" t="s">
        <v>510</v>
      </c>
      <c r="C51" s="79"/>
      <c r="D51" s="156">
        <v>1.0</v>
      </c>
      <c r="E51" s="65" t="s">
        <v>511</v>
      </c>
      <c r="F51" s="67" t="s">
        <v>512</v>
      </c>
      <c r="G51" s="69" t="s">
        <v>513</v>
      </c>
      <c r="H51" s="44" t="s">
        <v>514</v>
      </c>
      <c r="I51" s="73">
        <v>1953.0</v>
      </c>
      <c r="J51" s="75" t="s">
        <v>110</v>
      </c>
      <c r="K51" s="73">
        <v>2006.0</v>
      </c>
      <c r="L51" s="87">
        <f t="shared" si="28"/>
        <v>0.5481432376</v>
      </c>
      <c r="M51" s="124">
        <f t="shared" si="2"/>
        <v>0.3911371847</v>
      </c>
      <c r="N51" s="89">
        <f t="shared" si="29"/>
        <v>0.5835778375</v>
      </c>
      <c r="O51" s="89">
        <f t="shared" si="30"/>
        <v>0.4164221625</v>
      </c>
      <c r="P51" s="42" t="str">
        <f t="shared" si="5"/>
        <v>R+</v>
      </c>
      <c r="Q51" s="91">
        <f t="shared" si="6"/>
        <v>5.249762965</v>
      </c>
      <c r="R51" s="87">
        <f t="shared" si="7"/>
        <v>0.4522133325</v>
      </c>
      <c r="S51" s="89">
        <f t="shared" si="8"/>
        <v>0.5477866675</v>
      </c>
      <c r="T51" s="44" t="str">
        <f t="shared" si="9"/>
        <v>R+</v>
      </c>
      <c r="U51" s="91">
        <f t="shared" si="10"/>
        <v>6.74360249</v>
      </c>
      <c r="V51" s="87">
        <f t="shared" si="11"/>
        <v>0.4993242085</v>
      </c>
      <c r="W51" s="89">
        <f t="shared" si="12"/>
        <v>0.5006757915</v>
      </c>
      <c r="X51" s="44" t="str">
        <f t="shared" si="13"/>
        <v>R+</v>
      </c>
      <c r="Y51" s="91">
        <f t="shared" si="27"/>
        <v>3.75592344</v>
      </c>
      <c r="Z51" s="87">
        <f t="shared" si="15"/>
        <v>0.830349397</v>
      </c>
      <c r="AA51" s="89">
        <f t="shared" si="16"/>
        <v>0.1072886963</v>
      </c>
      <c r="AB51" s="89">
        <f t="shared" si="17"/>
        <v>0.0288840276</v>
      </c>
      <c r="AC51" s="89">
        <f t="shared" si="18"/>
        <v>0.01714871356</v>
      </c>
      <c r="AD51" s="89">
        <f t="shared" si="19"/>
        <v>0.004031343548</v>
      </c>
      <c r="AE51" s="124">
        <f t="shared" si="20"/>
        <v>0.012297822</v>
      </c>
      <c r="AF51" s="21"/>
      <c r="AG51" s="99">
        <v>2725793.0</v>
      </c>
      <c r="AH51" s="99">
        <v>1494125.0</v>
      </c>
      <c r="AI51" s="99">
        <v>1066159.0</v>
      </c>
      <c r="AJ51" s="99">
        <v>165509.0</v>
      </c>
      <c r="AK51" s="109">
        <f t="shared" si="21"/>
        <v>-5.249762965</v>
      </c>
      <c r="AL51" s="128">
        <v>1223796.0</v>
      </c>
      <c r="AM51" s="130">
        <v>1482440.0</v>
      </c>
      <c r="AN51" s="132">
        <f t="shared" si="22"/>
        <v>-6.74360249</v>
      </c>
      <c r="AO51" s="128">
        <v>1441911.0</v>
      </c>
      <c r="AP51" s="130">
        <v>1445814.0</v>
      </c>
      <c r="AQ51" s="132">
        <f t="shared" si="23"/>
        <v>-3.75592344</v>
      </c>
      <c r="AR51" s="42">
        <v>5988927.0</v>
      </c>
      <c r="AS51" s="44">
        <v>4850748.0</v>
      </c>
      <c r="AT51" s="44">
        <v>687149.0</v>
      </c>
      <c r="AU51" s="44">
        <v>212470.0</v>
      </c>
      <c r="AV51" s="44">
        <v>102984.0</v>
      </c>
      <c r="AW51" s="44">
        <v>24062.0</v>
      </c>
      <c r="AX51" s="71">
        <v>111514.0</v>
      </c>
      <c r="AY51" s="42">
        <v>4563491.0</v>
      </c>
      <c r="AZ51" s="44">
        <v>3789292.0</v>
      </c>
      <c r="BA51" s="44">
        <v>489611.0</v>
      </c>
      <c r="BB51" s="44">
        <v>131812.0</v>
      </c>
      <c r="BC51" s="44">
        <v>78258.0</v>
      </c>
      <c r="BD51" s="44">
        <v>18397.0</v>
      </c>
      <c r="BE51" s="71">
        <v>56121.0</v>
      </c>
    </row>
    <row r="52" ht="15.0" customHeight="1">
      <c r="A52" s="120" t="s">
        <v>510</v>
      </c>
      <c r="C52" s="79"/>
      <c r="D52" s="144">
        <v>3.0</v>
      </c>
      <c r="E52" s="72" t="s">
        <v>521</v>
      </c>
      <c r="F52" s="74" t="s">
        <v>522</v>
      </c>
      <c r="G52" s="69" t="s">
        <v>523</v>
      </c>
      <c r="H52" s="44" t="s">
        <v>524</v>
      </c>
      <c r="I52" s="73">
        <v>1950.0</v>
      </c>
      <c r="J52" s="75" t="s">
        <v>129</v>
      </c>
      <c r="K52" s="73">
        <v>2010.0</v>
      </c>
      <c r="L52" s="87">
        <f t="shared" si="28"/>
        <v>0.4062639057</v>
      </c>
      <c r="M52" s="124">
        <f t="shared" si="2"/>
        <v>0.5422915491</v>
      </c>
      <c r="N52" s="89">
        <f t="shared" si="29"/>
        <v>0.4282974745</v>
      </c>
      <c r="O52" s="89">
        <f t="shared" si="30"/>
        <v>0.5717025255</v>
      </c>
      <c r="P52" s="42" t="str">
        <f t="shared" si="5"/>
        <v>R+</v>
      </c>
      <c r="Q52" s="91">
        <f t="shared" si="6"/>
        <v>5.249762965</v>
      </c>
      <c r="R52" s="87">
        <f t="shared" si="7"/>
        <v>0.4522133325</v>
      </c>
      <c r="S52" s="89">
        <f t="shared" si="8"/>
        <v>0.5477866675</v>
      </c>
      <c r="T52" s="44" t="str">
        <f t="shared" si="9"/>
        <v>R+</v>
      </c>
      <c r="U52" s="91">
        <f t="shared" si="10"/>
        <v>6.74360249</v>
      </c>
      <c r="V52" s="87">
        <f t="shared" si="11"/>
        <v>0.4993242085</v>
      </c>
      <c r="W52" s="89">
        <f t="shared" si="12"/>
        <v>0.5006757915</v>
      </c>
      <c r="X52" s="44" t="str">
        <f t="shared" si="13"/>
        <v>R+</v>
      </c>
      <c r="Y52" s="91">
        <f t="shared" si="27"/>
        <v>3.75592344</v>
      </c>
      <c r="Z52" s="87">
        <f t="shared" si="15"/>
        <v>0.830349397</v>
      </c>
      <c r="AA52" s="89">
        <f t="shared" si="16"/>
        <v>0.1072886963</v>
      </c>
      <c r="AB52" s="89">
        <f t="shared" si="17"/>
        <v>0.0288840276</v>
      </c>
      <c r="AC52" s="89">
        <f t="shared" si="18"/>
        <v>0.01714871356</v>
      </c>
      <c r="AD52" s="89">
        <f t="shared" si="19"/>
        <v>0.004031343548</v>
      </c>
      <c r="AE52" s="124">
        <f t="shared" si="20"/>
        <v>0.012297822</v>
      </c>
      <c r="AF52" s="21"/>
      <c r="AG52" s="99">
        <v>1943899.0</v>
      </c>
      <c r="AH52" s="99">
        <v>789736.0</v>
      </c>
      <c r="AI52" s="99">
        <v>1054160.0</v>
      </c>
      <c r="AJ52" s="99">
        <v>100003.0</v>
      </c>
      <c r="AK52" s="109">
        <f t="shared" si="21"/>
        <v>-5.249762965</v>
      </c>
      <c r="AL52" s="128">
        <v>1223796.0</v>
      </c>
      <c r="AM52" s="130">
        <v>1482440.0</v>
      </c>
      <c r="AN52" s="132">
        <f t="shared" si="22"/>
        <v>-6.74360249</v>
      </c>
      <c r="AO52" s="128">
        <v>1441911.0</v>
      </c>
      <c r="AP52" s="130">
        <v>1445814.0</v>
      </c>
      <c r="AQ52" s="132">
        <f t="shared" si="23"/>
        <v>-3.75592344</v>
      </c>
      <c r="AR52" s="42">
        <v>5988927.0</v>
      </c>
      <c r="AS52" s="44">
        <v>4850748.0</v>
      </c>
      <c r="AT52" s="44">
        <v>687149.0</v>
      </c>
      <c r="AU52" s="44">
        <v>212470.0</v>
      </c>
      <c r="AV52" s="44">
        <v>102984.0</v>
      </c>
      <c r="AW52" s="44">
        <v>24062.0</v>
      </c>
      <c r="AX52" s="71">
        <v>111514.0</v>
      </c>
      <c r="AY52" s="42">
        <v>4563491.0</v>
      </c>
      <c r="AZ52" s="44">
        <v>3789292.0</v>
      </c>
      <c r="BA52" s="44">
        <v>489611.0</v>
      </c>
      <c r="BB52" s="44">
        <v>131812.0</v>
      </c>
      <c r="BC52" s="44">
        <v>78258.0</v>
      </c>
      <c r="BD52" s="44">
        <v>18397.0</v>
      </c>
      <c r="BE52" s="71">
        <v>56121.0</v>
      </c>
    </row>
    <row r="53" ht="15.0" customHeight="1">
      <c r="A53" s="134" t="s">
        <v>525</v>
      </c>
      <c r="C53" s="79"/>
      <c r="D53" s="156">
        <v>1.0</v>
      </c>
      <c r="E53" s="65" t="s">
        <v>526</v>
      </c>
      <c r="F53" s="67" t="s">
        <v>527</v>
      </c>
      <c r="G53" s="69" t="s">
        <v>528</v>
      </c>
      <c r="H53" s="44" t="s">
        <v>529</v>
      </c>
      <c r="I53" s="73">
        <v>1956.0</v>
      </c>
      <c r="J53" s="75" t="s">
        <v>530</v>
      </c>
      <c r="K53" s="73">
        <v>2006.0</v>
      </c>
      <c r="L53" s="87">
        <f t="shared" si="28"/>
        <v>0.4857838236</v>
      </c>
      <c r="M53" s="124">
        <f t="shared" si="2"/>
        <v>0.4486036876</v>
      </c>
      <c r="N53" s="89">
        <f t="shared" si="29"/>
        <v>0.5198954586</v>
      </c>
      <c r="O53" s="89">
        <f t="shared" si="30"/>
        <v>0.4801045414</v>
      </c>
      <c r="P53" s="42" t="str">
        <f t="shared" si="5"/>
        <v>R+</v>
      </c>
      <c r="Q53" s="91">
        <f t="shared" si="6"/>
        <v>6.959406698</v>
      </c>
      <c r="R53" s="87">
        <f t="shared" si="7"/>
        <v>0.4296576814</v>
      </c>
      <c r="S53" s="89">
        <f t="shared" si="8"/>
        <v>0.5703423186</v>
      </c>
      <c r="T53" s="44" t="str">
        <f t="shared" si="9"/>
        <v>R+</v>
      </c>
      <c r="U53" s="91">
        <f t="shared" si="10"/>
        <v>8.9991676</v>
      </c>
      <c r="V53" s="87">
        <f t="shared" si="11"/>
        <v>0.4876869849</v>
      </c>
      <c r="W53" s="89">
        <f t="shared" si="12"/>
        <v>0.5123130151</v>
      </c>
      <c r="X53" s="44" t="str">
        <f t="shared" si="13"/>
        <v>R+</v>
      </c>
      <c r="Y53" s="91">
        <f t="shared" si="27"/>
        <v>4.919645796</v>
      </c>
      <c r="Z53" s="87">
        <f t="shared" si="15"/>
        <v>0.8998971081</v>
      </c>
      <c r="AA53" s="89">
        <f t="shared" si="16"/>
        <v>0.003417109311</v>
      </c>
      <c r="AB53" s="89">
        <f t="shared" si="17"/>
        <v>0.02274590913</v>
      </c>
      <c r="AC53" s="89">
        <f t="shared" si="18"/>
        <v>0.006923008623</v>
      </c>
      <c r="AD53" s="89">
        <f t="shared" si="19"/>
        <v>0.05085708466</v>
      </c>
      <c r="AE53" s="124">
        <f t="shared" si="20"/>
        <v>0.01615978022</v>
      </c>
      <c r="AF53" s="21"/>
      <c r="AG53" s="99">
        <v>486066.0</v>
      </c>
      <c r="AH53" s="99">
        <v>236123.0</v>
      </c>
      <c r="AI53" s="99">
        <v>218051.0</v>
      </c>
      <c r="AJ53" s="99">
        <v>31892.0</v>
      </c>
      <c r="AK53" s="109">
        <f t="shared" si="21"/>
        <v>-6.959406698</v>
      </c>
      <c r="AL53" s="128">
        <v>201839.0</v>
      </c>
      <c r="AM53" s="130">
        <v>267928.0</v>
      </c>
      <c r="AN53" s="132">
        <f t="shared" si="22"/>
        <v>-8.9991676</v>
      </c>
      <c r="AO53" s="128">
        <v>232159.0</v>
      </c>
      <c r="AP53" s="130">
        <v>243882.0</v>
      </c>
      <c r="AQ53" s="132">
        <f t="shared" si="23"/>
        <v>-4.919645796</v>
      </c>
      <c r="AR53" s="42">
        <v>989415.0</v>
      </c>
      <c r="AS53" s="44">
        <v>868628.0</v>
      </c>
      <c r="AT53" s="44">
        <v>3743.0</v>
      </c>
      <c r="AU53" s="44">
        <v>28565.0</v>
      </c>
      <c r="AV53" s="44">
        <v>6747.0</v>
      </c>
      <c r="AW53" s="44">
        <v>59902.0</v>
      </c>
      <c r="AX53" s="71">
        <v>21830.0</v>
      </c>
      <c r="AY53" s="42">
        <v>765852.0</v>
      </c>
      <c r="AZ53" s="44">
        <v>689188.0</v>
      </c>
      <c r="BA53" s="44">
        <v>2617.0</v>
      </c>
      <c r="BB53" s="44">
        <v>17420.0</v>
      </c>
      <c r="BC53" s="44">
        <v>5302.0</v>
      </c>
      <c r="BD53" s="44">
        <v>38949.0</v>
      </c>
      <c r="BE53" s="71">
        <v>12376.0</v>
      </c>
    </row>
    <row r="54" ht="15.0" customHeight="1">
      <c r="A54" s="120" t="s">
        <v>525</v>
      </c>
      <c r="C54" s="79"/>
      <c r="D54" s="168">
        <v>2.0</v>
      </c>
      <c r="E54" s="72" t="s">
        <v>476</v>
      </c>
      <c r="F54" s="74" t="s">
        <v>536</v>
      </c>
      <c r="G54" s="69" t="s">
        <v>537</v>
      </c>
      <c r="H54" s="44" t="s">
        <v>538</v>
      </c>
      <c r="I54" s="73">
        <v>1955.0</v>
      </c>
      <c r="J54" s="75" t="s">
        <v>100</v>
      </c>
      <c r="K54" s="73">
        <v>2014.0</v>
      </c>
      <c r="L54" s="87">
        <f t="shared" si="28"/>
        <v>0.4006857279</v>
      </c>
      <c r="M54" s="124">
        <f t="shared" si="2"/>
        <v>0.577863644</v>
      </c>
      <c r="N54" s="89">
        <f t="shared" si="29"/>
        <v>0.4094690972</v>
      </c>
      <c r="O54" s="89">
        <f t="shared" si="30"/>
        <v>0.5905309028</v>
      </c>
      <c r="P54" s="42" t="str">
        <f t="shared" si="5"/>
        <v>R+</v>
      </c>
      <c r="Q54" s="91">
        <f t="shared" si="6"/>
        <v>6.959406698</v>
      </c>
      <c r="R54" s="87">
        <f t="shared" si="7"/>
        <v>0.4296576814</v>
      </c>
      <c r="S54" s="89">
        <f t="shared" si="8"/>
        <v>0.5703423186</v>
      </c>
      <c r="T54" s="44" t="str">
        <f t="shared" si="9"/>
        <v>R+</v>
      </c>
      <c r="U54" s="91">
        <f t="shared" si="10"/>
        <v>8.9991676</v>
      </c>
      <c r="V54" s="87">
        <f t="shared" si="11"/>
        <v>0.4876869849</v>
      </c>
      <c r="W54" s="89">
        <f t="shared" si="12"/>
        <v>0.5123130151</v>
      </c>
      <c r="X54" s="44" t="str">
        <f t="shared" si="13"/>
        <v>R+</v>
      </c>
      <c r="Y54" s="91">
        <f t="shared" si="27"/>
        <v>4.919645796</v>
      </c>
      <c r="Z54" s="87">
        <f t="shared" si="15"/>
        <v>0.8998971081</v>
      </c>
      <c r="AA54" s="89">
        <f t="shared" si="16"/>
        <v>0.003417109311</v>
      </c>
      <c r="AB54" s="89">
        <f t="shared" si="17"/>
        <v>0.02274590913</v>
      </c>
      <c r="AC54" s="89">
        <f t="shared" si="18"/>
        <v>0.006923008623</v>
      </c>
      <c r="AD54" s="89">
        <f t="shared" si="19"/>
        <v>0.05085708466</v>
      </c>
      <c r="AE54" s="124">
        <f t="shared" si="20"/>
        <v>0.01615978022</v>
      </c>
      <c r="AF54" s="21"/>
      <c r="AG54" s="99">
        <v>369826.0</v>
      </c>
      <c r="AH54" s="99">
        <v>148184.0</v>
      </c>
      <c r="AI54" s="99">
        <v>213709.0</v>
      </c>
      <c r="AJ54" s="99">
        <v>7933.0</v>
      </c>
      <c r="AK54" s="109">
        <f t="shared" si="21"/>
        <v>-6.959406698</v>
      </c>
      <c r="AL54" s="128">
        <v>201839.0</v>
      </c>
      <c r="AM54" s="130">
        <v>267928.0</v>
      </c>
      <c r="AN54" s="132">
        <f t="shared" si="22"/>
        <v>-8.9991676</v>
      </c>
      <c r="AO54" s="128">
        <v>232159.0</v>
      </c>
      <c r="AP54" s="130">
        <v>243882.0</v>
      </c>
      <c r="AQ54" s="132">
        <f t="shared" si="23"/>
        <v>-4.919645796</v>
      </c>
      <c r="AR54" s="42">
        <v>989415.0</v>
      </c>
      <c r="AS54" s="44">
        <v>868628.0</v>
      </c>
      <c r="AT54" s="44">
        <v>3743.0</v>
      </c>
      <c r="AU54" s="44">
        <v>28565.0</v>
      </c>
      <c r="AV54" s="44">
        <v>6747.0</v>
      </c>
      <c r="AW54" s="44">
        <v>59902.0</v>
      </c>
      <c r="AX54" s="71">
        <v>21830.0</v>
      </c>
      <c r="AY54" s="42">
        <v>765852.0</v>
      </c>
      <c r="AZ54" s="44">
        <v>689188.0</v>
      </c>
      <c r="BA54" s="44">
        <v>2617.0</v>
      </c>
      <c r="BB54" s="44">
        <v>17420.0</v>
      </c>
      <c r="BC54" s="44">
        <v>5302.0</v>
      </c>
      <c r="BD54" s="44">
        <v>38949.0</v>
      </c>
      <c r="BE54" s="71">
        <v>12376.0</v>
      </c>
    </row>
    <row r="55" ht="15.0" customHeight="1">
      <c r="A55" s="134" t="s">
        <v>539</v>
      </c>
      <c r="C55" s="79"/>
      <c r="D55" s="156">
        <v>1.0</v>
      </c>
      <c r="E55" s="72" t="s">
        <v>545</v>
      </c>
      <c r="F55" s="74" t="s">
        <v>546</v>
      </c>
      <c r="G55" s="69" t="s">
        <v>547</v>
      </c>
      <c r="H55" s="44" t="s">
        <v>548</v>
      </c>
      <c r="I55" s="73">
        <v>1951.0</v>
      </c>
      <c r="J55" s="75" t="s">
        <v>100</v>
      </c>
      <c r="K55" s="73">
        <v>2012.0</v>
      </c>
      <c r="L55" s="87">
        <f t="shared" si="28"/>
        <v>0.4222556723</v>
      </c>
      <c r="M55" s="124">
        <f t="shared" si="2"/>
        <v>0.5777443277</v>
      </c>
      <c r="N55" s="89">
        <f t="shared" si="29"/>
        <v>0.4222556723</v>
      </c>
      <c r="O55" s="89">
        <f t="shared" si="30"/>
        <v>0.5777443277</v>
      </c>
      <c r="P55" s="42" t="str">
        <f t="shared" si="5"/>
        <v>R+</v>
      </c>
      <c r="Q55" s="91">
        <f t="shared" si="6"/>
        <v>12.19587236</v>
      </c>
      <c r="R55" s="87">
        <f t="shared" si="7"/>
        <v>0.3887060973</v>
      </c>
      <c r="S55" s="89">
        <f t="shared" si="8"/>
        <v>0.6112939027</v>
      </c>
      <c r="T55" s="44" t="str">
        <f t="shared" si="9"/>
        <v>R+</v>
      </c>
      <c r="U55" s="91">
        <f t="shared" si="10"/>
        <v>13.094326</v>
      </c>
      <c r="V55" s="87">
        <f t="shared" si="11"/>
        <v>0.4239092558</v>
      </c>
      <c r="W55" s="89">
        <f t="shared" si="12"/>
        <v>0.5760907442</v>
      </c>
      <c r="X55" s="44" t="str">
        <f t="shared" si="13"/>
        <v>R+</v>
      </c>
      <c r="Y55" s="91">
        <f t="shared" si="27"/>
        <v>11.29741871</v>
      </c>
      <c r="Z55" s="87">
        <f t="shared" si="15"/>
        <v>0.8535871028</v>
      </c>
      <c r="AA55" s="89">
        <f t="shared" si="16"/>
        <v>0.04021665984</v>
      </c>
      <c r="AB55" s="89">
        <f t="shared" si="17"/>
        <v>0.07184519281</v>
      </c>
      <c r="AC55" s="89">
        <f t="shared" si="18"/>
        <v>0.0176304933</v>
      </c>
      <c r="AD55" s="89">
        <f t="shared" si="19"/>
        <v>0.007049125168</v>
      </c>
      <c r="AE55" s="124">
        <f t="shared" si="20"/>
        <v>0.009671426064</v>
      </c>
      <c r="AF55" s="21"/>
      <c r="AG55" s="99">
        <v>788572.0</v>
      </c>
      <c r="AH55" s="99">
        <v>332979.0</v>
      </c>
      <c r="AI55" s="99">
        <v>455593.0</v>
      </c>
      <c r="AJ55" s="99">
        <v>0.0</v>
      </c>
      <c r="AK55" s="109">
        <f t="shared" si="21"/>
        <v>-12.19587236</v>
      </c>
      <c r="AL55" s="128">
        <v>302081.0</v>
      </c>
      <c r="AM55" s="130">
        <v>475064.0</v>
      </c>
      <c r="AN55" s="132">
        <f t="shared" si="22"/>
        <v>-13.094326</v>
      </c>
      <c r="AO55" s="128">
        <v>333319.0</v>
      </c>
      <c r="AP55" s="130">
        <v>452979.0</v>
      </c>
      <c r="AQ55" s="132">
        <f t="shared" si="23"/>
        <v>-11.29741871</v>
      </c>
      <c r="AR55" s="42">
        <v>1826341.0</v>
      </c>
      <c r="AS55" s="44">
        <v>1499753.0</v>
      </c>
      <c r="AT55" s="44">
        <v>80959.0</v>
      </c>
      <c r="AU55" s="44">
        <v>167405.0</v>
      </c>
      <c r="AV55" s="44">
        <v>32885.0</v>
      </c>
      <c r="AW55" s="44">
        <v>14797.0</v>
      </c>
      <c r="AX55" s="71">
        <v>30542.0</v>
      </c>
      <c r="AY55" s="42">
        <v>1367120.0</v>
      </c>
      <c r="AZ55" s="44">
        <v>1166956.0</v>
      </c>
      <c r="BA55" s="44">
        <v>54981.0</v>
      </c>
      <c r="BB55" s="44">
        <v>98221.0</v>
      </c>
      <c r="BC55" s="44">
        <v>24103.0</v>
      </c>
      <c r="BD55" s="44">
        <v>9637.0</v>
      </c>
      <c r="BE55" s="71">
        <v>13222.0</v>
      </c>
    </row>
    <row r="56" ht="15.0" customHeight="1">
      <c r="A56" s="120" t="s">
        <v>539</v>
      </c>
      <c r="C56" s="79"/>
      <c r="D56" s="168">
        <v>2.0</v>
      </c>
      <c r="E56" s="72" t="s">
        <v>425</v>
      </c>
      <c r="F56" s="74" t="s">
        <v>549</v>
      </c>
      <c r="G56" s="69" t="s">
        <v>550</v>
      </c>
      <c r="H56" s="44" t="s">
        <v>551</v>
      </c>
      <c r="I56" s="73">
        <v>1972.0</v>
      </c>
      <c r="J56" s="75" t="s">
        <v>552</v>
      </c>
      <c r="K56" s="73">
        <v>2014.0</v>
      </c>
      <c r="L56" s="87">
        <f t="shared" si="28"/>
        <v>0.3148535081</v>
      </c>
      <c r="M56" s="124">
        <f t="shared" si="2"/>
        <v>0.6433688605</v>
      </c>
      <c r="N56" s="89">
        <f t="shared" si="29"/>
        <v>0.3285808372</v>
      </c>
      <c r="O56" s="89">
        <f t="shared" si="30"/>
        <v>0.6714191628</v>
      </c>
      <c r="P56" s="42" t="str">
        <f t="shared" si="5"/>
        <v>R+</v>
      </c>
      <c r="Q56" s="91">
        <f t="shared" si="6"/>
        <v>12.19587236</v>
      </c>
      <c r="R56" s="87">
        <f t="shared" si="7"/>
        <v>0.3887060973</v>
      </c>
      <c r="S56" s="89">
        <f t="shared" si="8"/>
        <v>0.6112939027</v>
      </c>
      <c r="T56" s="44" t="str">
        <f t="shared" si="9"/>
        <v>R+</v>
      </c>
      <c r="U56" s="91">
        <f t="shared" si="10"/>
        <v>13.094326</v>
      </c>
      <c r="V56" s="87">
        <f t="shared" si="11"/>
        <v>0.4239092558</v>
      </c>
      <c r="W56" s="89">
        <f t="shared" si="12"/>
        <v>0.5760907442</v>
      </c>
      <c r="X56" s="44" t="str">
        <f t="shared" si="13"/>
        <v>R+</v>
      </c>
      <c r="Y56" s="91">
        <f t="shared" si="27"/>
        <v>11.29741871</v>
      </c>
      <c r="Z56" s="87">
        <f t="shared" si="15"/>
        <v>0.8535871028</v>
      </c>
      <c r="AA56" s="89">
        <f t="shared" si="16"/>
        <v>0.04021665984</v>
      </c>
      <c r="AB56" s="89">
        <f t="shared" si="17"/>
        <v>0.07184519281</v>
      </c>
      <c r="AC56" s="89">
        <f t="shared" si="18"/>
        <v>0.0176304933</v>
      </c>
      <c r="AD56" s="89">
        <f t="shared" si="19"/>
        <v>0.007049125168</v>
      </c>
      <c r="AE56" s="124">
        <f t="shared" si="20"/>
        <v>0.009671426064</v>
      </c>
      <c r="AF56" s="21"/>
      <c r="AG56" s="99">
        <v>540337.0</v>
      </c>
      <c r="AH56" s="99">
        <v>170127.0</v>
      </c>
      <c r="AI56" s="99">
        <v>347636.0</v>
      </c>
      <c r="AJ56" s="99">
        <v>22574.0</v>
      </c>
      <c r="AK56" s="109">
        <f t="shared" si="21"/>
        <v>-12.19587236</v>
      </c>
      <c r="AL56" s="128">
        <v>302081.0</v>
      </c>
      <c r="AM56" s="130">
        <v>475064.0</v>
      </c>
      <c r="AN56" s="132">
        <f t="shared" si="22"/>
        <v>-13.094326</v>
      </c>
      <c r="AO56" s="128">
        <v>333319.0</v>
      </c>
      <c r="AP56" s="130">
        <v>452979.0</v>
      </c>
      <c r="AQ56" s="132">
        <f t="shared" si="23"/>
        <v>-11.29741871</v>
      </c>
      <c r="AR56" s="42">
        <v>1826341.0</v>
      </c>
      <c r="AS56" s="44">
        <v>1499753.0</v>
      </c>
      <c r="AT56" s="44">
        <v>80959.0</v>
      </c>
      <c r="AU56" s="44">
        <v>167405.0</v>
      </c>
      <c r="AV56" s="44">
        <v>32885.0</v>
      </c>
      <c r="AW56" s="44">
        <v>14797.0</v>
      </c>
      <c r="AX56" s="71">
        <v>30542.0</v>
      </c>
      <c r="AY56" s="42">
        <v>1367120.0</v>
      </c>
      <c r="AZ56" s="44">
        <v>1166956.0</v>
      </c>
      <c r="BA56" s="44">
        <v>54981.0</v>
      </c>
      <c r="BB56" s="44">
        <v>98221.0</v>
      </c>
      <c r="BC56" s="44">
        <v>24103.0</v>
      </c>
      <c r="BD56" s="44">
        <v>9637.0</v>
      </c>
      <c r="BE56" s="71">
        <v>13222.0</v>
      </c>
    </row>
    <row r="57" ht="15.0" customHeight="1">
      <c r="A57" s="134" t="s">
        <v>558</v>
      </c>
      <c r="C57" s="79"/>
      <c r="D57" s="156">
        <v>1.0</v>
      </c>
      <c r="E57" s="72" t="s">
        <v>559</v>
      </c>
      <c r="F57" s="74" t="s">
        <v>560</v>
      </c>
      <c r="G57" s="69" t="s">
        <v>561</v>
      </c>
      <c r="H57" s="44" t="s">
        <v>562</v>
      </c>
      <c r="I57" s="73">
        <v>1960.0</v>
      </c>
      <c r="J57" s="75" t="s">
        <v>151</v>
      </c>
      <c r="K57" s="73" t="s">
        <v>563</v>
      </c>
      <c r="L57" s="87">
        <f t="shared" si="28"/>
        <v>0.4470612996</v>
      </c>
      <c r="M57" s="124">
        <f t="shared" si="2"/>
        <v>0.4586627648</v>
      </c>
      <c r="N57" s="89">
        <f t="shared" si="29"/>
        <v>0.4935954748</v>
      </c>
      <c r="O57" s="89">
        <f t="shared" si="30"/>
        <v>0.5064045252</v>
      </c>
      <c r="P57" s="42" t="str">
        <f t="shared" si="5"/>
        <v>D+</v>
      </c>
      <c r="Q57" s="180">
        <f t="shared" si="6"/>
        <v>2.070500131</v>
      </c>
      <c r="R57" s="87">
        <f t="shared" si="7"/>
        <v>0.5340754216</v>
      </c>
      <c r="S57" s="89">
        <f t="shared" si="8"/>
        <v>0.4659245784</v>
      </c>
      <c r="T57" s="44" t="str">
        <f t="shared" si="9"/>
        <v>D+</v>
      </c>
      <c r="U57" s="180">
        <f t="shared" si="10"/>
        <v>1.442606427</v>
      </c>
      <c r="V57" s="87">
        <f t="shared" si="11"/>
        <v>0.5638673813</v>
      </c>
      <c r="W57" s="89">
        <f t="shared" si="12"/>
        <v>0.4361326187</v>
      </c>
      <c r="X57" s="44" t="str">
        <f t="shared" si="13"/>
        <v>D+</v>
      </c>
      <c r="Y57" s="180">
        <f t="shared" si="27"/>
        <v>2.698393835</v>
      </c>
      <c r="Z57" s="87">
        <f t="shared" si="15"/>
        <v>0.5891784158</v>
      </c>
      <c r="AA57" s="89">
        <f t="shared" si="16"/>
        <v>0.07492349707</v>
      </c>
      <c r="AB57" s="89">
        <f t="shared" si="17"/>
        <v>0.2232986481</v>
      </c>
      <c r="AC57" s="89">
        <f t="shared" si="18"/>
        <v>0.08147948729</v>
      </c>
      <c r="AD57" s="89">
        <f t="shared" si="19"/>
        <v>0.008772597779</v>
      </c>
      <c r="AE57" s="124">
        <f t="shared" si="20"/>
        <v>0.022347354</v>
      </c>
      <c r="AF57" s="21"/>
      <c r="AG57" s="99">
        <v>997805.0</v>
      </c>
      <c r="AH57" s="99">
        <v>446080.0</v>
      </c>
      <c r="AI57" s="99">
        <v>457656.0</v>
      </c>
      <c r="AJ57" s="99">
        <v>94069.0</v>
      </c>
      <c r="AK57" s="109">
        <f t="shared" si="21"/>
        <v>2.070500131</v>
      </c>
      <c r="AL57" s="128">
        <v>531373.0</v>
      </c>
      <c r="AM57" s="130">
        <v>463567.0</v>
      </c>
      <c r="AN57" s="132">
        <f t="shared" si="22"/>
        <v>1.442606427</v>
      </c>
      <c r="AO57" s="128">
        <v>533736.0</v>
      </c>
      <c r="AP57" s="130">
        <v>412827.0</v>
      </c>
      <c r="AQ57" s="132">
        <f t="shared" si="23"/>
        <v>2.698393835</v>
      </c>
      <c r="AR57" s="42">
        <v>2700551.0</v>
      </c>
      <c r="AS57" s="44">
        <v>1462081.0</v>
      </c>
      <c r="AT57" s="44">
        <v>208058.0</v>
      </c>
      <c r="AU57" s="44">
        <v>716501.0</v>
      </c>
      <c r="AV57" s="44">
        <v>206503.0</v>
      </c>
      <c r="AW57" s="44">
        <v>23536.0</v>
      </c>
      <c r="AX57" s="71">
        <v>83872.0</v>
      </c>
      <c r="AY57" s="42">
        <v>2035543.0</v>
      </c>
      <c r="AZ57" s="44">
        <v>1199298.0</v>
      </c>
      <c r="BA57" s="44">
        <v>152510.0</v>
      </c>
      <c r="BB57" s="44">
        <v>454534.0</v>
      </c>
      <c r="BC57" s="44">
        <v>165855.0</v>
      </c>
      <c r="BD57" s="44">
        <v>17857.0</v>
      </c>
      <c r="BE57" s="71">
        <v>45489.0</v>
      </c>
    </row>
    <row r="58" ht="15.0" customHeight="1">
      <c r="A58" s="120" t="s">
        <v>558</v>
      </c>
      <c r="C58" s="79"/>
      <c r="D58" s="144">
        <v>3.0</v>
      </c>
      <c r="E58" s="65" t="s">
        <v>571</v>
      </c>
      <c r="F58" s="67" t="s">
        <v>572</v>
      </c>
      <c r="G58" s="69" t="s">
        <v>573</v>
      </c>
      <c r="H58" s="44" t="s">
        <v>574</v>
      </c>
      <c r="I58" s="73">
        <v>1939.0</v>
      </c>
      <c r="J58" s="75" t="s">
        <v>151</v>
      </c>
      <c r="K58" s="73">
        <v>1986.0</v>
      </c>
      <c r="L58" s="87">
        <f t="shared" si="28"/>
        <v>0.5028874251</v>
      </c>
      <c r="M58" s="124">
        <f t="shared" si="2"/>
        <v>0.4454660634</v>
      </c>
      <c r="N58" s="89">
        <f t="shared" si="29"/>
        <v>0.5302742397</v>
      </c>
      <c r="O58" s="89">
        <f t="shared" si="30"/>
        <v>0.4697257603</v>
      </c>
      <c r="P58" s="42" t="str">
        <f t="shared" si="5"/>
        <v>D+</v>
      </c>
      <c r="Q58" s="180">
        <f t="shared" si="6"/>
        <v>2.070500131</v>
      </c>
      <c r="R58" s="87">
        <f t="shared" si="7"/>
        <v>0.5340754216</v>
      </c>
      <c r="S58" s="89">
        <f t="shared" si="8"/>
        <v>0.4659245784</v>
      </c>
      <c r="T58" s="44" t="str">
        <f t="shared" si="9"/>
        <v>D+</v>
      </c>
      <c r="U58" s="180">
        <f t="shared" si="10"/>
        <v>1.442606427</v>
      </c>
      <c r="V58" s="87">
        <f t="shared" si="11"/>
        <v>0.5638673813</v>
      </c>
      <c r="W58" s="89">
        <f t="shared" si="12"/>
        <v>0.4361326187</v>
      </c>
      <c r="X58" s="44" t="str">
        <f t="shared" si="13"/>
        <v>D+</v>
      </c>
      <c r="Y58" s="180">
        <f t="shared" si="27"/>
        <v>2.698393835</v>
      </c>
      <c r="Z58" s="87">
        <f t="shared" si="15"/>
        <v>0.5891784158</v>
      </c>
      <c r="AA58" s="89">
        <f t="shared" si="16"/>
        <v>0.07492349707</v>
      </c>
      <c r="AB58" s="89">
        <f t="shared" si="17"/>
        <v>0.2232986481</v>
      </c>
      <c r="AC58" s="89">
        <f t="shared" si="18"/>
        <v>0.08147948729</v>
      </c>
      <c r="AD58" s="89">
        <f t="shared" si="19"/>
        <v>0.008772597779</v>
      </c>
      <c r="AE58" s="124">
        <f t="shared" si="20"/>
        <v>0.022347354</v>
      </c>
      <c r="AF58" s="21"/>
      <c r="AG58" s="99">
        <v>721404.0</v>
      </c>
      <c r="AH58" s="99">
        <v>362785.0</v>
      </c>
      <c r="AI58" s="99">
        <v>321361.0</v>
      </c>
      <c r="AJ58" s="99">
        <v>37258.0</v>
      </c>
      <c r="AK58" s="109">
        <f t="shared" si="21"/>
        <v>2.070500131</v>
      </c>
      <c r="AL58" s="128">
        <v>531373.0</v>
      </c>
      <c r="AM58" s="130">
        <v>463567.0</v>
      </c>
      <c r="AN58" s="132">
        <f t="shared" si="22"/>
        <v>1.442606427</v>
      </c>
      <c r="AO58" s="128">
        <v>533736.0</v>
      </c>
      <c r="AP58" s="130">
        <v>412827.0</v>
      </c>
      <c r="AQ58" s="132">
        <f t="shared" si="23"/>
        <v>2.698393835</v>
      </c>
      <c r="AR58" s="42">
        <v>2700551.0</v>
      </c>
      <c r="AS58" s="44">
        <v>1462081.0</v>
      </c>
      <c r="AT58" s="44">
        <v>208058.0</v>
      </c>
      <c r="AU58" s="44">
        <v>716501.0</v>
      </c>
      <c r="AV58" s="44">
        <v>206503.0</v>
      </c>
      <c r="AW58" s="44">
        <v>23536.0</v>
      </c>
      <c r="AX58" s="71">
        <v>83872.0</v>
      </c>
      <c r="AY58" s="42">
        <v>2035543.0</v>
      </c>
      <c r="AZ58" s="44">
        <v>1199298.0</v>
      </c>
      <c r="BA58" s="44">
        <v>152510.0</v>
      </c>
      <c r="BB58" s="44">
        <v>454534.0</v>
      </c>
      <c r="BC58" s="44">
        <v>165855.0</v>
      </c>
      <c r="BD58" s="44">
        <v>17857.0</v>
      </c>
      <c r="BE58" s="71">
        <v>45489.0</v>
      </c>
    </row>
    <row r="59" ht="15.0" customHeight="1">
      <c r="A59" s="134" t="s">
        <v>575</v>
      </c>
      <c r="C59" s="79"/>
      <c r="D59" s="168">
        <v>2.0</v>
      </c>
      <c r="E59" s="65" t="s">
        <v>576</v>
      </c>
      <c r="F59" s="67" t="s">
        <v>577</v>
      </c>
      <c r="G59" s="69" t="s">
        <v>578</v>
      </c>
      <c r="H59" s="44" t="s">
        <v>579</v>
      </c>
      <c r="I59" s="73">
        <v>1947.0</v>
      </c>
      <c r="J59" s="75" t="s">
        <v>203</v>
      </c>
      <c r="K59" s="73">
        <v>2008.0</v>
      </c>
      <c r="L59" s="87">
        <f t="shared" si="28"/>
        <v>0.5145536598</v>
      </c>
      <c r="M59" s="124">
        <f t="shared" si="2"/>
        <v>0.4821113613</v>
      </c>
      <c r="N59" s="89">
        <f t="shared" si="29"/>
        <v>0.5162754275</v>
      </c>
      <c r="O59" s="89">
        <f t="shared" si="30"/>
        <v>0.4837245725</v>
      </c>
      <c r="P59" s="42" t="str">
        <f t="shared" si="5"/>
        <v>D+</v>
      </c>
      <c r="Q59" s="180">
        <f t="shared" si="6"/>
        <v>1.024506536</v>
      </c>
      <c r="R59" s="87">
        <f t="shared" si="7"/>
        <v>0.5283375198</v>
      </c>
      <c r="S59" s="89">
        <f t="shared" si="8"/>
        <v>0.4716624802</v>
      </c>
      <c r="T59" s="44" t="str">
        <f t="shared" si="9"/>
        <v>D+</v>
      </c>
      <c r="U59" s="180">
        <f t="shared" si="10"/>
        <v>0.8688162417</v>
      </c>
      <c r="V59" s="87">
        <f t="shared" si="11"/>
        <v>0.5486854112</v>
      </c>
      <c r="W59" s="89">
        <f t="shared" si="12"/>
        <v>0.4513145888</v>
      </c>
      <c r="X59" s="44" t="str">
        <f t="shared" si="13"/>
        <v>D+</v>
      </c>
      <c r="Y59" s="180">
        <f t="shared" si="27"/>
        <v>1.18019683</v>
      </c>
      <c r="Z59" s="87">
        <f t="shared" si="15"/>
        <v>0.935578429</v>
      </c>
      <c r="AA59" s="89">
        <f t="shared" si="16"/>
        <v>0.009167965365</v>
      </c>
      <c r="AB59" s="89">
        <f t="shared" si="17"/>
        <v>0.02228254744</v>
      </c>
      <c r="AC59" s="89">
        <f t="shared" si="18"/>
        <v>0.02048704087</v>
      </c>
      <c r="AD59" s="89">
        <f t="shared" si="19"/>
        <v>0.002063666642</v>
      </c>
      <c r="AE59" s="124">
        <f t="shared" si="20"/>
        <v>0.01042035063</v>
      </c>
      <c r="AF59" s="21"/>
      <c r="AG59" s="99">
        <v>488159.0</v>
      </c>
      <c r="AH59" s="99">
        <v>251184.0</v>
      </c>
      <c r="AI59" s="99">
        <v>235347.0</v>
      </c>
      <c r="AJ59" s="99">
        <v>1628.0</v>
      </c>
      <c r="AK59" s="109">
        <f t="shared" si="21"/>
        <v>1.024506536</v>
      </c>
      <c r="AL59" s="128">
        <v>369561.0</v>
      </c>
      <c r="AM59" s="130">
        <v>329918.0</v>
      </c>
      <c r="AN59" s="132">
        <f t="shared" si="22"/>
        <v>0.8688162417</v>
      </c>
      <c r="AO59" s="128">
        <v>384826.0</v>
      </c>
      <c r="AP59" s="130">
        <v>316534.0</v>
      </c>
      <c r="AQ59" s="132">
        <f t="shared" si="23"/>
        <v>1.18019683</v>
      </c>
      <c r="AR59" s="42">
        <v>1316470.0</v>
      </c>
      <c r="AS59" s="44">
        <v>1215050.0</v>
      </c>
      <c r="AT59" s="44">
        <v>13625.0</v>
      </c>
      <c r="AU59" s="44">
        <v>36704.0</v>
      </c>
      <c r="AV59" s="44">
        <v>28570.0</v>
      </c>
      <c r="AW59" s="44">
        <v>2693.0</v>
      </c>
      <c r="AX59" s="71">
        <v>19828.0</v>
      </c>
      <c r="AY59" s="42">
        <v>1029236.0</v>
      </c>
      <c r="AZ59" s="44">
        <v>962931.0</v>
      </c>
      <c r="BA59" s="44">
        <v>9436.0</v>
      </c>
      <c r="BB59" s="44">
        <v>22934.0</v>
      </c>
      <c r="BC59" s="44">
        <v>21086.0</v>
      </c>
      <c r="BD59" s="44">
        <v>2124.0</v>
      </c>
      <c r="BE59" s="71">
        <v>10725.0</v>
      </c>
    </row>
    <row r="60" ht="15.0" customHeight="1">
      <c r="A60" s="120" t="s">
        <v>575</v>
      </c>
      <c r="C60" s="79"/>
      <c r="D60" s="144">
        <v>3.0</v>
      </c>
      <c r="E60" s="72" t="s">
        <v>580</v>
      </c>
      <c r="F60" s="74" t="s">
        <v>581</v>
      </c>
      <c r="G60" s="69" t="s">
        <v>582</v>
      </c>
      <c r="H60" s="44" t="s">
        <v>583</v>
      </c>
      <c r="I60" s="73">
        <v>1968.0</v>
      </c>
      <c r="J60" s="75" t="s">
        <v>110</v>
      </c>
      <c r="K60" s="73">
        <v>2010.0</v>
      </c>
      <c r="L60" s="87">
        <f t="shared" si="28"/>
        <v>0.3681102232</v>
      </c>
      <c r="M60" s="124">
        <f t="shared" si="2"/>
        <v>0.6002825448</v>
      </c>
      <c r="N60" s="89">
        <f t="shared" si="29"/>
        <v>0.3801249197</v>
      </c>
      <c r="O60" s="89">
        <f t="shared" si="30"/>
        <v>0.6198750803</v>
      </c>
      <c r="P60" s="42" t="str">
        <f t="shared" si="5"/>
        <v>D+</v>
      </c>
      <c r="Q60" s="180">
        <f t="shared" si="6"/>
        <v>1.024506536</v>
      </c>
      <c r="R60" s="87">
        <f t="shared" si="7"/>
        <v>0.5283375198</v>
      </c>
      <c r="S60" s="89">
        <f t="shared" si="8"/>
        <v>0.4716624802</v>
      </c>
      <c r="T60" s="44" t="str">
        <f t="shared" si="9"/>
        <v>D+</v>
      </c>
      <c r="U60" s="180">
        <f t="shared" si="10"/>
        <v>0.8688162417</v>
      </c>
      <c r="V60" s="87">
        <f t="shared" si="11"/>
        <v>0.5486854112</v>
      </c>
      <c r="W60" s="89">
        <f t="shared" si="12"/>
        <v>0.4513145888</v>
      </c>
      <c r="X60" s="44" t="str">
        <f t="shared" si="13"/>
        <v>D+</v>
      </c>
      <c r="Y60" s="180">
        <f t="shared" si="27"/>
        <v>1.18019683</v>
      </c>
      <c r="Z60" s="87">
        <f t="shared" si="15"/>
        <v>0.935578429</v>
      </c>
      <c r="AA60" s="89">
        <f t="shared" si="16"/>
        <v>0.009167965365</v>
      </c>
      <c r="AB60" s="89">
        <f t="shared" si="17"/>
        <v>0.02228254744</v>
      </c>
      <c r="AC60" s="89">
        <f t="shared" si="18"/>
        <v>0.02048704087</v>
      </c>
      <c r="AD60" s="89">
        <f t="shared" si="19"/>
        <v>0.002063666642</v>
      </c>
      <c r="AE60" s="124">
        <f t="shared" si="20"/>
        <v>0.01042035063</v>
      </c>
      <c r="AF60" s="21"/>
      <c r="AG60" s="99">
        <v>455149.0</v>
      </c>
      <c r="AH60" s="99">
        <v>167545.0</v>
      </c>
      <c r="AI60" s="99">
        <v>273218.0</v>
      </c>
      <c r="AJ60" s="99">
        <v>14386.0</v>
      </c>
      <c r="AK60" s="109">
        <f t="shared" si="21"/>
        <v>1.024506536</v>
      </c>
      <c r="AL60" s="128">
        <v>369561.0</v>
      </c>
      <c r="AM60" s="130">
        <v>329918.0</v>
      </c>
      <c r="AN60" s="132">
        <f t="shared" si="22"/>
        <v>0.8688162417</v>
      </c>
      <c r="AO60" s="128">
        <v>384826.0</v>
      </c>
      <c r="AP60" s="130">
        <v>316534.0</v>
      </c>
      <c r="AQ60" s="132">
        <f t="shared" si="23"/>
        <v>1.18019683</v>
      </c>
      <c r="AR60" s="42">
        <v>1316470.0</v>
      </c>
      <c r="AS60" s="44">
        <v>1215050.0</v>
      </c>
      <c r="AT60" s="44">
        <v>13625.0</v>
      </c>
      <c r="AU60" s="44">
        <v>36704.0</v>
      </c>
      <c r="AV60" s="44">
        <v>28570.0</v>
      </c>
      <c r="AW60" s="44">
        <v>2693.0</v>
      </c>
      <c r="AX60" s="71">
        <v>19828.0</v>
      </c>
      <c r="AY60" s="42">
        <v>1029236.0</v>
      </c>
      <c r="AZ60" s="44">
        <v>962931.0</v>
      </c>
      <c r="BA60" s="44">
        <v>9436.0</v>
      </c>
      <c r="BB60" s="44">
        <v>22934.0</v>
      </c>
      <c r="BC60" s="44">
        <v>21086.0</v>
      </c>
      <c r="BD60" s="44">
        <v>2124.0</v>
      </c>
      <c r="BE60" s="71">
        <v>10725.0</v>
      </c>
    </row>
    <row r="61" ht="15.0" customHeight="1">
      <c r="A61" s="134" t="s">
        <v>591</v>
      </c>
      <c r="C61" s="79"/>
      <c r="D61" s="156">
        <v>1.0</v>
      </c>
      <c r="E61" s="65" t="s">
        <v>592</v>
      </c>
      <c r="F61" s="67" t="s">
        <v>593</v>
      </c>
      <c r="G61" s="69" t="s">
        <v>594</v>
      </c>
      <c r="H61" s="44" t="s">
        <v>595</v>
      </c>
      <c r="I61" s="73">
        <v>1954.0</v>
      </c>
      <c r="J61" s="75" t="s">
        <v>110</v>
      </c>
      <c r="K61" s="73" t="s">
        <v>596</v>
      </c>
      <c r="L61" s="87">
        <f t="shared" si="28"/>
        <v>0.5883850681</v>
      </c>
      <c r="M61" s="124">
        <f t="shared" si="2"/>
        <v>0.3939879173</v>
      </c>
      <c r="N61" s="89">
        <f t="shared" si="29"/>
        <v>0.5989426387</v>
      </c>
      <c r="O61" s="89">
        <f t="shared" si="30"/>
        <v>0.4010573613</v>
      </c>
      <c r="P61" s="42" t="str">
        <f t="shared" si="5"/>
        <v>D+</v>
      </c>
      <c r="Q61" s="180">
        <f t="shared" si="6"/>
        <v>5.598022286</v>
      </c>
      <c r="R61" s="87">
        <f t="shared" si="7"/>
        <v>0.5898469473</v>
      </c>
      <c r="S61" s="89">
        <f t="shared" si="8"/>
        <v>0.4101530527</v>
      </c>
      <c r="T61" s="44" t="str">
        <f t="shared" si="9"/>
        <v>D+</v>
      </c>
      <c r="U61" s="180">
        <f t="shared" si="10"/>
        <v>7.019758991</v>
      </c>
      <c r="V61" s="87">
        <f t="shared" si="11"/>
        <v>0.5786462987</v>
      </c>
      <c r="W61" s="89">
        <f t="shared" si="12"/>
        <v>0.4213537013</v>
      </c>
      <c r="X61" s="44" t="str">
        <f t="shared" si="13"/>
        <v>D+</v>
      </c>
      <c r="Y61" s="180">
        <f t="shared" si="27"/>
        <v>4.176285581</v>
      </c>
      <c r="Z61" s="87">
        <f t="shared" si="15"/>
        <v>0.6168817307</v>
      </c>
      <c r="AA61" s="89">
        <f t="shared" si="16"/>
        <v>0.1237989617</v>
      </c>
      <c r="AB61" s="89">
        <f t="shared" si="17"/>
        <v>0.1626572098</v>
      </c>
      <c r="AC61" s="89">
        <f t="shared" si="18"/>
        <v>0.0814453787</v>
      </c>
      <c r="AD61" s="89">
        <f t="shared" si="19"/>
        <v>0.001305844785</v>
      </c>
      <c r="AE61" s="124">
        <f t="shared" si="20"/>
        <v>0.01391087431</v>
      </c>
      <c r="AF61" s="21"/>
      <c r="AG61" s="99">
        <v>3376068.0</v>
      </c>
      <c r="AH61" s="99">
        <v>1986428.0</v>
      </c>
      <c r="AI61" s="99">
        <v>1330130.0</v>
      </c>
      <c r="AJ61" s="99">
        <v>59510.0</v>
      </c>
      <c r="AK61" s="109">
        <f t="shared" si="21"/>
        <v>5.598022286</v>
      </c>
      <c r="AL61" s="128">
        <v>2126610.0</v>
      </c>
      <c r="AM61" s="130">
        <v>1478749.0</v>
      </c>
      <c r="AN61" s="132">
        <f t="shared" si="22"/>
        <v>7.019758991</v>
      </c>
      <c r="AO61" s="128">
        <v>2215422.0</v>
      </c>
      <c r="AP61" s="130">
        <v>1613207.0</v>
      </c>
      <c r="AQ61" s="132">
        <f t="shared" si="23"/>
        <v>4.176285581</v>
      </c>
      <c r="AR61" s="42">
        <v>8791894.0</v>
      </c>
      <c r="AS61" s="44">
        <v>5214878.0</v>
      </c>
      <c r="AT61" s="44">
        <v>1125401.0</v>
      </c>
      <c r="AU61" s="44">
        <v>1555144.0</v>
      </c>
      <c r="AV61" s="44">
        <v>721790.0</v>
      </c>
      <c r="AW61" s="44">
        <v>12227.0</v>
      </c>
      <c r="AX61" s="71">
        <v>162454.0</v>
      </c>
      <c r="AY61" s="42">
        <v>6726680.0</v>
      </c>
      <c r="AZ61" s="44">
        <v>4149566.0</v>
      </c>
      <c r="BA61" s="44">
        <v>832756.0</v>
      </c>
      <c r="BB61" s="44">
        <v>1094143.0</v>
      </c>
      <c r="BC61" s="44">
        <v>547857.0</v>
      </c>
      <c r="BD61" s="44">
        <v>8784.0</v>
      </c>
      <c r="BE61" s="71">
        <v>93574.0</v>
      </c>
    </row>
    <row r="62" ht="15.0" customHeight="1">
      <c r="A62" s="120" t="s">
        <v>591</v>
      </c>
      <c r="C62" s="79"/>
      <c r="D62" s="168">
        <v>2.0</v>
      </c>
      <c r="E62" s="65" t="s">
        <v>188</v>
      </c>
      <c r="F62" s="67" t="s">
        <v>597</v>
      </c>
      <c r="G62" s="69" t="s">
        <v>598</v>
      </c>
      <c r="H62" s="44" t="s">
        <v>599</v>
      </c>
      <c r="I62" s="73">
        <v>1969.0</v>
      </c>
      <c r="J62" s="75" t="s">
        <v>78</v>
      </c>
      <c r="K62" s="73" t="s">
        <v>182</v>
      </c>
      <c r="L62" s="87">
        <f t="shared" si="28"/>
        <v>0.5583559548</v>
      </c>
      <c r="M62" s="124">
        <f t="shared" si="2"/>
        <v>0.4232587248</v>
      </c>
      <c r="N62" s="89">
        <f t="shared" si="29"/>
        <v>0.5688137784</v>
      </c>
      <c r="O62" s="89">
        <f t="shared" si="30"/>
        <v>0.4311862216</v>
      </c>
      <c r="P62" s="42" t="str">
        <f t="shared" si="5"/>
        <v>D+</v>
      </c>
      <c r="Q62" s="180">
        <f t="shared" si="6"/>
        <v>5.598022286</v>
      </c>
      <c r="R62" s="87">
        <f t="shared" si="7"/>
        <v>0.5898469473</v>
      </c>
      <c r="S62" s="89">
        <f t="shared" si="8"/>
        <v>0.4101530527</v>
      </c>
      <c r="T62" s="44" t="str">
        <f t="shared" si="9"/>
        <v>D+</v>
      </c>
      <c r="U62" s="180">
        <f t="shared" si="10"/>
        <v>7.019758991</v>
      </c>
      <c r="V62" s="87">
        <f t="shared" si="11"/>
        <v>0.5786462987</v>
      </c>
      <c r="W62" s="89">
        <f t="shared" si="12"/>
        <v>0.4213537013</v>
      </c>
      <c r="X62" s="44" t="str">
        <f t="shared" si="13"/>
        <v>D+</v>
      </c>
      <c r="Y62" s="180">
        <f t="shared" si="27"/>
        <v>4.176285581</v>
      </c>
      <c r="Z62" s="87">
        <f t="shared" si="15"/>
        <v>0.6168817307</v>
      </c>
      <c r="AA62" s="89">
        <f t="shared" si="16"/>
        <v>0.1237989617</v>
      </c>
      <c r="AB62" s="89">
        <f t="shared" si="17"/>
        <v>0.1626572098</v>
      </c>
      <c r="AC62" s="89">
        <f t="shared" si="18"/>
        <v>0.0814453787</v>
      </c>
      <c r="AD62" s="89">
        <f t="shared" si="19"/>
        <v>0.001305844785</v>
      </c>
      <c r="AE62" s="124">
        <f t="shared" si="20"/>
        <v>0.01391087431</v>
      </c>
      <c r="AF62" s="21"/>
      <c r="AG62" s="154">
        <v>1869535.0</v>
      </c>
      <c r="AH62" s="154">
        <v>1043866.0</v>
      </c>
      <c r="AI62" s="154">
        <v>791297.0</v>
      </c>
      <c r="AJ62" s="154">
        <v>34372.0</v>
      </c>
      <c r="AK62" s="109">
        <f t="shared" si="21"/>
        <v>5.598022286</v>
      </c>
      <c r="AL62" s="128">
        <v>2126610.0</v>
      </c>
      <c r="AM62" s="130">
        <v>1478749.0</v>
      </c>
      <c r="AN62" s="132">
        <f t="shared" si="22"/>
        <v>7.019758991</v>
      </c>
      <c r="AO62" s="128">
        <v>2215422.0</v>
      </c>
      <c r="AP62" s="130">
        <v>1613207.0</v>
      </c>
      <c r="AQ62" s="132">
        <f t="shared" si="23"/>
        <v>4.176285581</v>
      </c>
      <c r="AR62" s="42">
        <v>8791894.0</v>
      </c>
      <c r="AS62" s="44">
        <v>5214878.0</v>
      </c>
      <c r="AT62" s="44">
        <v>1125401.0</v>
      </c>
      <c r="AU62" s="44">
        <v>1555144.0</v>
      </c>
      <c r="AV62" s="44">
        <v>721790.0</v>
      </c>
      <c r="AW62" s="44">
        <v>12227.0</v>
      </c>
      <c r="AX62" s="71">
        <v>162454.0</v>
      </c>
      <c r="AY62" s="42">
        <v>6726680.0</v>
      </c>
      <c r="AZ62" s="44">
        <v>4149566.0</v>
      </c>
      <c r="BA62" s="44">
        <v>832756.0</v>
      </c>
      <c r="BB62" s="44">
        <v>1094143.0</v>
      </c>
      <c r="BC62" s="44">
        <v>547857.0</v>
      </c>
      <c r="BD62" s="44">
        <v>8784.0</v>
      </c>
      <c r="BE62" s="71">
        <v>93574.0</v>
      </c>
    </row>
    <row r="63" ht="15.0" customHeight="1">
      <c r="A63" s="134" t="s">
        <v>605</v>
      </c>
      <c r="C63" s="79"/>
      <c r="D63" s="156">
        <v>1.0</v>
      </c>
      <c r="E63" s="65" t="s">
        <v>606</v>
      </c>
      <c r="F63" s="67" t="s">
        <v>607</v>
      </c>
      <c r="G63" s="69" t="s">
        <v>608</v>
      </c>
      <c r="H63" s="44" t="s">
        <v>609</v>
      </c>
      <c r="I63" s="73">
        <v>1971.0</v>
      </c>
      <c r="J63" s="75" t="s">
        <v>192</v>
      </c>
      <c r="K63" s="73">
        <v>2012.0</v>
      </c>
      <c r="L63" s="87">
        <f t="shared" si="28"/>
        <v>0.5100813105</v>
      </c>
      <c r="M63" s="124">
        <f t="shared" si="2"/>
        <v>0.4527747128</v>
      </c>
      <c r="N63" s="89">
        <f t="shared" si="29"/>
        <v>0.5297586536</v>
      </c>
      <c r="O63" s="89">
        <f t="shared" si="30"/>
        <v>0.4702413464</v>
      </c>
      <c r="P63" s="42" t="str">
        <f t="shared" si="5"/>
        <v>D+</v>
      </c>
      <c r="Q63" s="180">
        <f t="shared" si="6"/>
        <v>3.653412319</v>
      </c>
      <c r="R63" s="87">
        <f t="shared" si="7"/>
        <v>0.5529520465</v>
      </c>
      <c r="S63" s="89">
        <f t="shared" si="8"/>
        <v>0.4470479535</v>
      </c>
      <c r="T63" s="44" t="str">
        <f t="shared" si="9"/>
        <v>D+</v>
      </c>
      <c r="U63" s="180">
        <f t="shared" si="10"/>
        <v>3.33026891</v>
      </c>
      <c r="V63" s="87">
        <f t="shared" si="11"/>
        <v>0.5766490002</v>
      </c>
      <c r="W63" s="89">
        <f t="shared" si="12"/>
        <v>0.4233509998</v>
      </c>
      <c r="X63" s="44" t="str">
        <f t="shared" si="13"/>
        <v>D+</v>
      </c>
      <c r="Y63" s="180">
        <f t="shared" si="27"/>
        <v>3.976555728</v>
      </c>
      <c r="Z63" s="87">
        <f t="shared" si="15"/>
        <v>0.4529989153</v>
      </c>
      <c r="AA63" s="89">
        <f t="shared" si="16"/>
        <v>0.01782075641</v>
      </c>
      <c r="AB63" s="89">
        <f t="shared" si="17"/>
        <v>0.4227997666</v>
      </c>
      <c r="AC63" s="89">
        <f t="shared" si="18"/>
        <v>0.01424401187</v>
      </c>
      <c r="AD63" s="89">
        <f t="shared" si="19"/>
        <v>0.07917003947</v>
      </c>
      <c r="AE63" s="124">
        <f t="shared" si="20"/>
        <v>0.01296651038</v>
      </c>
      <c r="AF63" s="21"/>
      <c r="AG63" s="99">
        <v>775792.0</v>
      </c>
      <c r="AH63" s="99">
        <v>395717.0</v>
      </c>
      <c r="AI63" s="99">
        <v>351259.0</v>
      </c>
      <c r="AJ63" s="99">
        <v>28816.0</v>
      </c>
      <c r="AK63" s="109">
        <f t="shared" si="21"/>
        <v>3.653412319</v>
      </c>
      <c r="AL63" s="128">
        <v>415335.0</v>
      </c>
      <c r="AM63" s="130">
        <v>335788.0</v>
      </c>
      <c r="AN63" s="132">
        <f t="shared" si="22"/>
        <v>3.33026891</v>
      </c>
      <c r="AO63" s="128">
        <v>472422.0</v>
      </c>
      <c r="AP63" s="130">
        <v>346832.0</v>
      </c>
      <c r="AQ63" s="132">
        <f t="shared" si="23"/>
        <v>3.976555728</v>
      </c>
      <c r="AR63" s="42">
        <v>2059179.0</v>
      </c>
      <c r="AS63" s="44">
        <v>833810.0</v>
      </c>
      <c r="AT63" s="44">
        <v>35462.0</v>
      </c>
      <c r="AU63" s="44">
        <v>953403.0</v>
      </c>
      <c r="AV63" s="44">
        <v>27551.0</v>
      </c>
      <c r="AW63" s="44">
        <v>175368.0</v>
      </c>
      <c r="AX63" s="71">
        <v>33585.0</v>
      </c>
      <c r="AY63" s="42">
        <v>1540507.0</v>
      </c>
      <c r="AZ63" s="44">
        <v>697848.0</v>
      </c>
      <c r="BA63" s="44">
        <v>27453.0</v>
      </c>
      <c r="BB63" s="44">
        <v>651326.0</v>
      </c>
      <c r="BC63" s="44">
        <v>21943.0</v>
      </c>
      <c r="BD63" s="44">
        <v>121962.0</v>
      </c>
      <c r="BE63" s="71">
        <v>19975.0</v>
      </c>
    </row>
    <row r="64" ht="15.0" customHeight="1">
      <c r="A64" s="120" t="s">
        <v>605</v>
      </c>
      <c r="C64" s="79"/>
      <c r="D64" s="168">
        <v>2.0</v>
      </c>
      <c r="E64" s="65" t="s">
        <v>159</v>
      </c>
      <c r="F64" s="67" t="s">
        <v>610</v>
      </c>
      <c r="G64" s="69" t="s">
        <v>611</v>
      </c>
      <c r="H64" s="44" t="s">
        <v>612</v>
      </c>
      <c r="I64" s="73">
        <v>1948.0</v>
      </c>
      <c r="J64" s="75" t="s">
        <v>151</v>
      </c>
      <c r="K64" s="73">
        <v>2008.0</v>
      </c>
      <c r="L64" s="87">
        <f t="shared" si="28"/>
        <v>0.5555881018</v>
      </c>
      <c r="M64" s="124">
        <f t="shared" si="2"/>
        <v>0.4444118982</v>
      </c>
      <c r="N64" s="89">
        <f t="shared" si="29"/>
        <v>0.5555881018</v>
      </c>
      <c r="O64" s="89">
        <f t="shared" si="30"/>
        <v>0.4444118982</v>
      </c>
      <c r="P64" s="42" t="str">
        <f t="shared" si="5"/>
        <v>D+</v>
      </c>
      <c r="Q64" s="180">
        <f t="shared" si="6"/>
        <v>3.653412319</v>
      </c>
      <c r="R64" s="87">
        <f t="shared" si="7"/>
        <v>0.5529520465</v>
      </c>
      <c r="S64" s="89">
        <f t="shared" si="8"/>
        <v>0.4470479535</v>
      </c>
      <c r="T64" s="44" t="str">
        <f t="shared" si="9"/>
        <v>D+</v>
      </c>
      <c r="U64" s="180">
        <f t="shared" si="10"/>
        <v>3.33026891</v>
      </c>
      <c r="V64" s="87">
        <f t="shared" si="11"/>
        <v>0.5766490002</v>
      </c>
      <c r="W64" s="89">
        <f t="shared" si="12"/>
        <v>0.4233509998</v>
      </c>
      <c r="X64" s="44" t="str">
        <f t="shared" si="13"/>
        <v>D+</v>
      </c>
      <c r="Y64" s="180">
        <f t="shared" si="27"/>
        <v>3.976555728</v>
      </c>
      <c r="Z64" s="87">
        <f t="shared" si="15"/>
        <v>0.4529989153</v>
      </c>
      <c r="AA64" s="89">
        <f t="shared" si="16"/>
        <v>0.01782075641</v>
      </c>
      <c r="AB64" s="89">
        <f t="shared" si="17"/>
        <v>0.4227997666</v>
      </c>
      <c r="AC64" s="89">
        <f t="shared" si="18"/>
        <v>0.01424401187</v>
      </c>
      <c r="AD64" s="89">
        <f t="shared" si="19"/>
        <v>0.07917003947</v>
      </c>
      <c r="AE64" s="124">
        <f t="shared" si="20"/>
        <v>0.01296651038</v>
      </c>
      <c r="AF64" s="21"/>
      <c r="AG64" s="99">
        <v>515506.0</v>
      </c>
      <c r="AH64" s="99">
        <v>286409.0</v>
      </c>
      <c r="AI64" s="99">
        <v>229097.0</v>
      </c>
      <c r="AJ64" s="99">
        <v>0.0</v>
      </c>
      <c r="AK64" s="109">
        <f t="shared" si="21"/>
        <v>3.653412319</v>
      </c>
      <c r="AL64" s="128">
        <v>415335.0</v>
      </c>
      <c r="AM64" s="130">
        <v>335788.0</v>
      </c>
      <c r="AN64" s="132">
        <f t="shared" si="22"/>
        <v>3.33026891</v>
      </c>
      <c r="AO64" s="128">
        <v>472422.0</v>
      </c>
      <c r="AP64" s="130">
        <v>346832.0</v>
      </c>
      <c r="AQ64" s="132">
        <f t="shared" si="23"/>
        <v>3.976555728</v>
      </c>
      <c r="AR64" s="42">
        <v>2059179.0</v>
      </c>
      <c r="AS64" s="44">
        <v>833810.0</v>
      </c>
      <c r="AT64" s="44">
        <v>35462.0</v>
      </c>
      <c r="AU64" s="44">
        <v>953403.0</v>
      </c>
      <c r="AV64" s="44">
        <v>27551.0</v>
      </c>
      <c r="AW64" s="44">
        <v>175368.0</v>
      </c>
      <c r="AX64" s="71">
        <v>33585.0</v>
      </c>
      <c r="AY64" s="42">
        <v>1540507.0</v>
      </c>
      <c r="AZ64" s="44">
        <v>697848.0</v>
      </c>
      <c r="BA64" s="44">
        <v>27453.0</v>
      </c>
      <c r="BB64" s="44">
        <v>651326.0</v>
      </c>
      <c r="BC64" s="44">
        <v>21943.0</v>
      </c>
      <c r="BD64" s="44">
        <v>121962.0</v>
      </c>
      <c r="BE64" s="71">
        <v>19975.0</v>
      </c>
    </row>
    <row r="65" ht="15.0" customHeight="1">
      <c r="A65" s="134" t="s">
        <v>617</v>
      </c>
      <c r="C65" s="79"/>
      <c r="D65" s="156">
        <v>1.0</v>
      </c>
      <c r="E65" s="65" t="s">
        <v>619</v>
      </c>
      <c r="F65" s="67" t="s">
        <v>620</v>
      </c>
      <c r="G65" s="69" t="s">
        <v>621</v>
      </c>
      <c r="H65" s="44" t="s">
        <v>622</v>
      </c>
      <c r="I65" s="73">
        <v>1966.0</v>
      </c>
      <c r="J65" s="75" t="s">
        <v>110</v>
      </c>
      <c r="K65" s="73" t="s">
        <v>197</v>
      </c>
      <c r="L65" s="87">
        <f t="shared" si="28"/>
        <v>0.7221581719</v>
      </c>
      <c r="M65" s="124">
        <f t="shared" si="2"/>
        <v>0.2633702366</v>
      </c>
      <c r="N65" s="89">
        <f t="shared" si="29"/>
        <v>0.7327624102</v>
      </c>
      <c r="O65" s="89">
        <f t="shared" si="30"/>
        <v>0.2672375898</v>
      </c>
      <c r="P65" s="42" t="str">
        <f t="shared" si="5"/>
        <v>D+</v>
      </c>
      <c r="Q65" s="180">
        <f t="shared" si="6"/>
        <v>11.11219622</v>
      </c>
      <c r="R65" s="87">
        <f t="shared" si="7"/>
        <v>0.6430099136</v>
      </c>
      <c r="S65" s="89">
        <f t="shared" si="8"/>
        <v>0.3569900864</v>
      </c>
      <c r="T65" s="44" t="str">
        <f t="shared" si="9"/>
        <v>D+</v>
      </c>
      <c r="U65" s="180">
        <f t="shared" si="10"/>
        <v>12.33605562</v>
      </c>
      <c r="V65" s="87">
        <f t="shared" si="11"/>
        <v>0.635766811</v>
      </c>
      <c r="W65" s="89">
        <f t="shared" si="12"/>
        <v>0.364233189</v>
      </c>
      <c r="X65" s="44" t="str">
        <f t="shared" si="13"/>
        <v>D+</v>
      </c>
      <c r="Y65" s="180">
        <f t="shared" si="27"/>
        <v>9.888336813</v>
      </c>
      <c r="Z65" s="87">
        <f t="shared" si="15"/>
        <v>0.6044107047</v>
      </c>
      <c r="AA65" s="89">
        <f t="shared" si="16"/>
        <v>0.1392029575</v>
      </c>
      <c r="AB65" s="89">
        <f t="shared" si="17"/>
        <v>0.1623843514</v>
      </c>
      <c r="AC65" s="89">
        <f t="shared" si="18"/>
        <v>0.0746860956</v>
      </c>
      <c r="AD65" s="89">
        <f t="shared" si="19"/>
        <v>0.002600253103</v>
      </c>
      <c r="AE65" s="124">
        <f t="shared" si="20"/>
        <v>0.01671563759</v>
      </c>
      <c r="AF65" s="21"/>
      <c r="AG65" s="99">
        <v>6677911.0</v>
      </c>
      <c r="AH65" s="99">
        <v>4822508.0</v>
      </c>
      <c r="AI65" s="99">
        <v>1758763.0</v>
      </c>
      <c r="AJ65" s="99">
        <v>96640.0</v>
      </c>
      <c r="AK65" s="109">
        <f t="shared" si="21"/>
        <v>11.11219622</v>
      </c>
      <c r="AL65" s="128">
        <v>4485877.0</v>
      </c>
      <c r="AM65" s="130">
        <v>2490496.0</v>
      </c>
      <c r="AN65" s="132">
        <f t="shared" si="22"/>
        <v>12.33605562</v>
      </c>
      <c r="AO65" s="128">
        <v>4804945.0</v>
      </c>
      <c r="AP65" s="130">
        <v>2752771.0</v>
      </c>
      <c r="AQ65" s="132">
        <f t="shared" si="23"/>
        <v>9.888336813</v>
      </c>
      <c r="AR65" s="42">
        <v>1.9378074E7</v>
      </c>
      <c r="AS65" s="44">
        <v>1.1304236E7</v>
      </c>
      <c r="AT65" s="44">
        <v>2783852.0</v>
      </c>
      <c r="AU65" s="44">
        <v>3416915.0</v>
      </c>
      <c r="AV65" s="44">
        <v>1411512.0</v>
      </c>
      <c r="AW65" s="44">
        <v>53908.0</v>
      </c>
      <c r="AX65" s="71">
        <v>407651.0</v>
      </c>
      <c r="AY65" s="42">
        <v>1.505315E7</v>
      </c>
      <c r="AZ65" s="44">
        <v>9098285.0</v>
      </c>
      <c r="BA65" s="44">
        <v>2095443.0</v>
      </c>
      <c r="BB65" s="44">
        <v>2444396.0</v>
      </c>
      <c r="BC65" s="44">
        <v>1124261.0</v>
      </c>
      <c r="BD65" s="44">
        <v>39142.0</v>
      </c>
      <c r="BE65" s="71">
        <v>251623.0</v>
      </c>
    </row>
    <row r="66" ht="15.0" customHeight="1">
      <c r="A66" s="120" t="s">
        <v>617</v>
      </c>
      <c r="C66" s="79"/>
      <c r="D66" s="144">
        <v>3.0</v>
      </c>
      <c r="E66" s="65" t="s">
        <v>352</v>
      </c>
      <c r="F66" s="67" t="s">
        <v>623</v>
      </c>
      <c r="G66" s="69" t="s">
        <v>624</v>
      </c>
      <c r="H66" s="44" t="s">
        <v>625</v>
      </c>
      <c r="I66" s="73">
        <v>1950.0</v>
      </c>
      <c r="J66" s="75" t="s">
        <v>175</v>
      </c>
      <c r="K66" s="73">
        <v>1998.0</v>
      </c>
      <c r="L66" s="87">
        <f t="shared" si="28"/>
        <v>0.6630821206</v>
      </c>
      <c r="M66" s="124">
        <f t="shared" si="2"/>
        <v>0.3220028833</v>
      </c>
      <c r="N66" s="89">
        <f t="shared" si="29"/>
        <v>0.6731217285</v>
      </c>
      <c r="O66" s="89">
        <f t="shared" si="30"/>
        <v>0.3268782715</v>
      </c>
      <c r="P66" s="42" t="str">
        <f t="shared" si="5"/>
        <v>D+</v>
      </c>
      <c r="Q66" s="180">
        <f t="shared" si="6"/>
        <v>11.11219622</v>
      </c>
      <c r="R66" s="87">
        <f t="shared" si="7"/>
        <v>0.6430099136</v>
      </c>
      <c r="S66" s="89">
        <f t="shared" si="8"/>
        <v>0.3569900864</v>
      </c>
      <c r="T66" s="44" t="str">
        <f t="shared" si="9"/>
        <v>D+</v>
      </c>
      <c r="U66" s="180">
        <f t="shared" si="10"/>
        <v>12.33605562</v>
      </c>
      <c r="V66" s="87">
        <f t="shared" si="11"/>
        <v>0.635766811</v>
      </c>
      <c r="W66" s="89">
        <f t="shared" si="12"/>
        <v>0.364233189</v>
      </c>
      <c r="X66" s="44" t="str">
        <f t="shared" si="13"/>
        <v>D+</v>
      </c>
      <c r="Y66" s="180">
        <f t="shared" si="27"/>
        <v>9.888336813</v>
      </c>
      <c r="Z66" s="87">
        <f t="shared" si="15"/>
        <v>0.6044107047</v>
      </c>
      <c r="AA66" s="89">
        <f t="shared" si="16"/>
        <v>0.1392029575</v>
      </c>
      <c r="AB66" s="89">
        <f t="shared" si="17"/>
        <v>0.1623843514</v>
      </c>
      <c r="AC66" s="89">
        <f t="shared" si="18"/>
        <v>0.0746860956</v>
      </c>
      <c r="AD66" s="89">
        <f t="shared" si="19"/>
        <v>0.002600253103</v>
      </c>
      <c r="AE66" s="124">
        <f t="shared" si="20"/>
        <v>0.01671563759</v>
      </c>
      <c r="AF66" s="21"/>
      <c r="AG66" s="99">
        <v>4595375.0</v>
      </c>
      <c r="AH66" s="99">
        <v>3047111.0</v>
      </c>
      <c r="AI66" s="99">
        <v>1479724.0</v>
      </c>
      <c r="AJ66" s="99">
        <v>68540.0</v>
      </c>
      <c r="AK66" s="109">
        <f t="shared" si="21"/>
        <v>11.11219622</v>
      </c>
      <c r="AL66" s="128">
        <v>4485877.0</v>
      </c>
      <c r="AM66" s="130">
        <v>2490496.0</v>
      </c>
      <c r="AN66" s="132">
        <f t="shared" si="22"/>
        <v>12.33605562</v>
      </c>
      <c r="AO66" s="128">
        <v>4804945.0</v>
      </c>
      <c r="AP66" s="130">
        <v>2752771.0</v>
      </c>
      <c r="AQ66" s="132">
        <f t="shared" si="23"/>
        <v>9.888336813</v>
      </c>
      <c r="AR66" s="42">
        <v>1.9378074E7</v>
      </c>
      <c r="AS66" s="44">
        <v>1.1304236E7</v>
      </c>
      <c r="AT66" s="44">
        <v>2783852.0</v>
      </c>
      <c r="AU66" s="44">
        <v>3416915.0</v>
      </c>
      <c r="AV66" s="44">
        <v>1411512.0</v>
      </c>
      <c r="AW66" s="44">
        <v>53908.0</v>
      </c>
      <c r="AX66" s="71">
        <v>407651.0</v>
      </c>
      <c r="AY66" s="42">
        <v>1.505315E7</v>
      </c>
      <c r="AZ66" s="44">
        <v>9098285.0</v>
      </c>
      <c r="BA66" s="44">
        <v>2095443.0</v>
      </c>
      <c r="BB66" s="44">
        <v>2444396.0</v>
      </c>
      <c r="BC66" s="44">
        <v>1124261.0</v>
      </c>
      <c r="BD66" s="44">
        <v>39142.0</v>
      </c>
      <c r="BE66" s="71">
        <v>251623.0</v>
      </c>
    </row>
    <row r="67" ht="15.0" customHeight="1">
      <c r="A67" s="134" t="s">
        <v>626</v>
      </c>
      <c r="C67" s="79"/>
      <c r="D67" s="168">
        <v>2.0</v>
      </c>
      <c r="E67" s="72" t="s">
        <v>627</v>
      </c>
      <c r="F67" s="74" t="s">
        <v>628</v>
      </c>
      <c r="G67" s="69" t="s">
        <v>629</v>
      </c>
      <c r="H67" s="44" t="s">
        <v>630</v>
      </c>
      <c r="I67" s="73">
        <v>1960.0</v>
      </c>
      <c r="J67" s="75" t="s">
        <v>110</v>
      </c>
      <c r="K67" s="73">
        <v>2014.0</v>
      </c>
      <c r="L67" s="87">
        <f t="shared" si="28"/>
        <v>0.4725619932</v>
      </c>
      <c r="M67" s="124">
        <f t="shared" si="2"/>
        <v>0.4882064542</v>
      </c>
      <c r="N67" s="89">
        <f t="shared" si="29"/>
        <v>0.4918583603</v>
      </c>
      <c r="O67" s="89">
        <f t="shared" si="30"/>
        <v>0.5081416397</v>
      </c>
      <c r="P67" s="42" t="str">
        <f t="shared" si="5"/>
        <v>R+</v>
      </c>
      <c r="Q67" s="91">
        <f t="shared" si="6"/>
        <v>3.260675815</v>
      </c>
      <c r="R67" s="87">
        <f t="shared" si="7"/>
        <v>0.489659651</v>
      </c>
      <c r="S67" s="89">
        <f t="shared" si="8"/>
        <v>0.510340349</v>
      </c>
      <c r="T67" s="44" t="str">
        <f t="shared" si="9"/>
        <v>R+</v>
      </c>
      <c r="U67" s="91">
        <f t="shared" si="10"/>
        <v>2.99897064</v>
      </c>
      <c r="V67" s="87">
        <f t="shared" si="11"/>
        <v>0.501659633</v>
      </c>
      <c r="W67" s="89">
        <f t="shared" si="12"/>
        <v>0.498340367</v>
      </c>
      <c r="X67" s="44" t="str">
        <f t="shared" si="13"/>
        <v>R+</v>
      </c>
      <c r="Y67" s="91">
        <f t="shared" si="27"/>
        <v>3.52238099</v>
      </c>
      <c r="Z67" s="87">
        <f t="shared" si="15"/>
        <v>0.6843712468</v>
      </c>
      <c r="AA67" s="89">
        <f t="shared" si="16"/>
        <v>0.2041356532</v>
      </c>
      <c r="AB67" s="89">
        <f t="shared" si="17"/>
        <v>0.06787156279</v>
      </c>
      <c r="AC67" s="89">
        <f t="shared" si="18"/>
        <v>0.02155104436</v>
      </c>
      <c r="AD67" s="89">
        <f t="shared" si="19"/>
        <v>0.01093143942</v>
      </c>
      <c r="AE67" s="124">
        <f t="shared" si="20"/>
        <v>0.01113905337</v>
      </c>
      <c r="AF67" s="21"/>
      <c r="AG67" s="99">
        <v>2915281.0</v>
      </c>
      <c r="AH67" s="99">
        <v>1377651.0</v>
      </c>
      <c r="AI67" s="99">
        <v>1423259.0</v>
      </c>
      <c r="AJ67" s="99">
        <v>114371.0</v>
      </c>
      <c r="AK67" s="109">
        <f t="shared" si="21"/>
        <v>-3.260675815</v>
      </c>
      <c r="AL67" s="128">
        <v>2178391.0</v>
      </c>
      <c r="AM67" s="130">
        <v>2270395.0</v>
      </c>
      <c r="AN67" s="132">
        <f t="shared" si="22"/>
        <v>-2.99897064</v>
      </c>
      <c r="AO67" s="128">
        <v>2142651.0</v>
      </c>
      <c r="AP67" s="130">
        <v>2128474.0</v>
      </c>
      <c r="AQ67" s="132">
        <f t="shared" si="23"/>
        <v>-3.52238099</v>
      </c>
      <c r="AR67" s="42">
        <v>9535483.0</v>
      </c>
      <c r="AS67" s="44">
        <v>6223995.0</v>
      </c>
      <c r="AT67" s="44">
        <v>2019854.0</v>
      </c>
      <c r="AU67" s="44">
        <v>800120.0</v>
      </c>
      <c r="AV67" s="44">
        <v>211838.0</v>
      </c>
      <c r="AW67" s="44">
        <v>108829.0</v>
      </c>
      <c r="AX67" s="71">
        <v>170847.0</v>
      </c>
      <c r="AY67" s="42">
        <v>7253848.0</v>
      </c>
      <c r="AZ67" s="44">
        <v>4964325.0</v>
      </c>
      <c r="BA67" s="44">
        <v>1480769.0</v>
      </c>
      <c r="BB67" s="44">
        <v>492330.0</v>
      </c>
      <c r="BC67" s="44">
        <v>156328.0</v>
      </c>
      <c r="BD67" s="44">
        <v>79295.0</v>
      </c>
      <c r="BE67" s="71">
        <v>80801.0</v>
      </c>
    </row>
    <row r="68" ht="15.0" customHeight="1">
      <c r="A68" s="120" t="s">
        <v>626</v>
      </c>
      <c r="C68" s="79"/>
      <c r="D68" s="144">
        <v>3.0</v>
      </c>
      <c r="E68" s="72" t="s">
        <v>96</v>
      </c>
      <c r="F68" s="74" t="s">
        <v>636</v>
      </c>
      <c r="G68" s="69" t="s">
        <v>637</v>
      </c>
      <c r="H68" s="44" t="s">
        <v>638</v>
      </c>
      <c r="I68" s="73">
        <v>1955.0</v>
      </c>
      <c r="J68" s="75" t="s">
        <v>81</v>
      </c>
      <c r="K68" s="73">
        <v>2004.0</v>
      </c>
      <c r="L68" s="87">
        <f t="shared" si="28"/>
        <v>0.4304661628</v>
      </c>
      <c r="M68" s="124">
        <f t="shared" si="2"/>
        <v>0.5481213152</v>
      </c>
      <c r="N68" s="89">
        <f t="shared" si="29"/>
        <v>0.4398852147</v>
      </c>
      <c r="O68" s="89">
        <f t="shared" si="30"/>
        <v>0.5601147853</v>
      </c>
      <c r="P68" s="42" t="str">
        <f t="shared" si="5"/>
        <v>R+</v>
      </c>
      <c r="Q68" s="91">
        <f t="shared" si="6"/>
        <v>3.260675815</v>
      </c>
      <c r="R68" s="87">
        <f t="shared" si="7"/>
        <v>0.489659651</v>
      </c>
      <c r="S68" s="89">
        <f t="shared" si="8"/>
        <v>0.510340349</v>
      </c>
      <c r="T68" s="44" t="str">
        <f t="shared" si="9"/>
        <v>R+</v>
      </c>
      <c r="U68" s="91">
        <f t="shared" si="10"/>
        <v>2.99897064</v>
      </c>
      <c r="V68" s="87">
        <f t="shared" si="11"/>
        <v>0.501659633</v>
      </c>
      <c r="W68" s="89">
        <f t="shared" si="12"/>
        <v>0.498340367</v>
      </c>
      <c r="X68" s="44" t="str">
        <f t="shared" si="13"/>
        <v>R+</v>
      </c>
      <c r="Y68" s="91">
        <f t="shared" si="27"/>
        <v>3.52238099</v>
      </c>
      <c r="Z68" s="87">
        <f t="shared" si="15"/>
        <v>0.6843712468</v>
      </c>
      <c r="AA68" s="89">
        <f t="shared" si="16"/>
        <v>0.2041356532</v>
      </c>
      <c r="AB68" s="89">
        <f t="shared" si="17"/>
        <v>0.06787156279</v>
      </c>
      <c r="AC68" s="89">
        <f t="shared" si="18"/>
        <v>0.02155104436</v>
      </c>
      <c r="AD68" s="89">
        <f t="shared" si="19"/>
        <v>0.01093143942</v>
      </c>
      <c r="AE68" s="124">
        <f t="shared" si="20"/>
        <v>0.01113905337</v>
      </c>
      <c r="AF68" s="21"/>
      <c r="AG68" s="99">
        <v>2660079.0</v>
      </c>
      <c r="AH68" s="99">
        <v>1145074.0</v>
      </c>
      <c r="AI68" s="99">
        <v>1458046.0</v>
      </c>
      <c r="AJ68" s="99">
        <v>56959.0</v>
      </c>
      <c r="AK68" s="109">
        <f t="shared" si="21"/>
        <v>-3.260675815</v>
      </c>
      <c r="AL68" s="128">
        <v>2178391.0</v>
      </c>
      <c r="AM68" s="130">
        <v>2270395.0</v>
      </c>
      <c r="AN68" s="132">
        <f t="shared" si="22"/>
        <v>-2.99897064</v>
      </c>
      <c r="AO68" s="128">
        <v>2142651.0</v>
      </c>
      <c r="AP68" s="130">
        <v>2128474.0</v>
      </c>
      <c r="AQ68" s="132">
        <f t="shared" si="23"/>
        <v>-3.52238099</v>
      </c>
      <c r="AR68" s="42">
        <v>9535483.0</v>
      </c>
      <c r="AS68" s="44">
        <v>6223995.0</v>
      </c>
      <c r="AT68" s="44">
        <v>2019854.0</v>
      </c>
      <c r="AU68" s="44">
        <v>800120.0</v>
      </c>
      <c r="AV68" s="44">
        <v>211838.0</v>
      </c>
      <c r="AW68" s="44">
        <v>108829.0</v>
      </c>
      <c r="AX68" s="71">
        <v>170847.0</v>
      </c>
      <c r="AY68" s="42">
        <v>7253848.0</v>
      </c>
      <c r="AZ68" s="44">
        <v>4964325.0</v>
      </c>
      <c r="BA68" s="44">
        <v>1480769.0</v>
      </c>
      <c r="BB68" s="44">
        <v>492330.0</v>
      </c>
      <c r="BC68" s="44">
        <v>156328.0</v>
      </c>
      <c r="BD68" s="44">
        <v>79295.0</v>
      </c>
      <c r="BE68" s="71">
        <v>80801.0</v>
      </c>
    </row>
    <row r="69" ht="15.0" customHeight="1">
      <c r="A69" s="134" t="s">
        <v>639</v>
      </c>
      <c r="C69" s="79"/>
      <c r="D69" s="156">
        <v>1.0</v>
      </c>
      <c r="E69" s="65" t="s">
        <v>640</v>
      </c>
      <c r="F69" s="67" t="s">
        <v>641</v>
      </c>
      <c r="G69" s="69" t="s">
        <v>642</v>
      </c>
      <c r="H69" s="44" t="s">
        <v>643</v>
      </c>
      <c r="I69" s="73">
        <v>1955.0</v>
      </c>
      <c r="J69" s="75" t="s">
        <v>110</v>
      </c>
      <c r="K69" s="73">
        <v>2012.0</v>
      </c>
      <c r="L69" s="87">
        <f t="shared" si="28"/>
        <v>0.5022985747</v>
      </c>
      <c r="M69" s="124">
        <f t="shared" si="2"/>
        <v>0.4933193289</v>
      </c>
      <c r="N69" s="89">
        <f t="shared" si="29"/>
        <v>0.5045093835</v>
      </c>
      <c r="O69" s="89">
        <f t="shared" si="30"/>
        <v>0.4954906165</v>
      </c>
      <c r="P69" s="42" t="str">
        <f t="shared" si="5"/>
        <v>R+</v>
      </c>
      <c r="Q69" s="91">
        <f t="shared" si="6"/>
        <v>10.09996768</v>
      </c>
      <c r="R69" s="87">
        <f t="shared" si="7"/>
        <v>0.3988210486</v>
      </c>
      <c r="S69" s="89">
        <f t="shared" si="8"/>
        <v>0.6011789514</v>
      </c>
      <c r="T69" s="44" t="str">
        <f t="shared" si="9"/>
        <v>R+</v>
      </c>
      <c r="U69" s="91">
        <f t="shared" si="10"/>
        <v>12.08283088</v>
      </c>
      <c r="V69" s="87">
        <f t="shared" si="11"/>
        <v>0.4557123981</v>
      </c>
      <c r="W69" s="89">
        <f t="shared" si="12"/>
        <v>0.5442876019</v>
      </c>
      <c r="X69" s="44" t="str">
        <f t="shared" si="13"/>
        <v>R+</v>
      </c>
      <c r="Y69" s="91">
        <f t="shared" si="27"/>
        <v>8.117104483</v>
      </c>
      <c r="Z69" s="87">
        <f t="shared" si="15"/>
        <v>0.9100206612</v>
      </c>
      <c r="AA69" s="89">
        <f t="shared" si="16"/>
        <v>0.009865702479</v>
      </c>
      <c r="AB69" s="89">
        <f t="shared" si="17"/>
        <v>0.01542699725</v>
      </c>
      <c r="AC69" s="89">
        <f t="shared" si="18"/>
        <v>0.01106137129</v>
      </c>
      <c r="AD69" s="89">
        <f t="shared" si="19"/>
        <v>0.04359121518</v>
      </c>
      <c r="AE69" s="124">
        <f t="shared" si="20"/>
        <v>0.01003405265</v>
      </c>
      <c r="AF69" s="21"/>
      <c r="AG69" s="99">
        <v>320851.0</v>
      </c>
      <c r="AH69" s="99">
        <v>161163.0</v>
      </c>
      <c r="AI69" s="99">
        <v>158282.0</v>
      </c>
      <c r="AJ69" s="99">
        <v>1406.0</v>
      </c>
      <c r="AK69" s="109">
        <f t="shared" si="21"/>
        <v>-10.09996768</v>
      </c>
      <c r="AL69" s="128">
        <v>124827.0</v>
      </c>
      <c r="AM69" s="130">
        <v>188163.0</v>
      </c>
      <c r="AN69" s="132">
        <f t="shared" si="22"/>
        <v>-12.08283088</v>
      </c>
      <c r="AO69" s="128">
        <v>141403.0</v>
      </c>
      <c r="AP69" s="130">
        <v>168887.0</v>
      </c>
      <c r="AQ69" s="132">
        <f t="shared" si="23"/>
        <v>-8.117104483</v>
      </c>
      <c r="AR69" s="42">
        <v>672591.0</v>
      </c>
      <c r="AS69" s="44">
        <v>598007.0</v>
      </c>
      <c r="AT69" s="44">
        <v>7720.0</v>
      </c>
      <c r="AU69" s="44">
        <v>13467.0</v>
      </c>
      <c r="AV69" s="44">
        <v>7129.0</v>
      </c>
      <c r="AW69" s="44">
        <v>35562.0</v>
      </c>
      <c r="AX69" s="71">
        <v>10706.0</v>
      </c>
      <c r="AY69" s="42">
        <v>522720.0</v>
      </c>
      <c r="AZ69" s="44">
        <v>475686.0</v>
      </c>
      <c r="BA69" s="44">
        <v>5157.0</v>
      </c>
      <c r="BB69" s="44">
        <v>8064.0</v>
      </c>
      <c r="BC69" s="44">
        <v>5782.0</v>
      </c>
      <c r="BD69" s="44">
        <v>22786.0</v>
      </c>
      <c r="BE69" s="71">
        <v>5245.0</v>
      </c>
    </row>
    <row r="70" ht="15.0" customHeight="1">
      <c r="A70" s="120" t="s">
        <v>639</v>
      </c>
      <c r="C70" s="79"/>
      <c r="D70" s="144">
        <v>3.0</v>
      </c>
      <c r="E70" s="72" t="s">
        <v>143</v>
      </c>
      <c r="F70" s="74" t="s">
        <v>649</v>
      </c>
      <c r="G70" s="69" t="s">
        <v>650</v>
      </c>
      <c r="H70" s="44" t="s">
        <v>651</v>
      </c>
      <c r="I70" s="73">
        <v>1957.0</v>
      </c>
      <c r="J70" s="75" t="s">
        <v>110</v>
      </c>
      <c r="K70" s="73">
        <v>2010.0</v>
      </c>
      <c r="L70" s="87">
        <f t="shared" si="28"/>
        <v>0.2217434635</v>
      </c>
      <c r="M70" s="124">
        <f t="shared" si="2"/>
        <v>0.7608034772</v>
      </c>
      <c r="N70" s="89">
        <f t="shared" si="29"/>
        <v>0.2256823102</v>
      </c>
      <c r="O70" s="89">
        <f t="shared" si="30"/>
        <v>0.7743176898</v>
      </c>
      <c r="P70" s="42" t="str">
        <f t="shared" si="5"/>
        <v>R+</v>
      </c>
      <c r="Q70" s="91">
        <f t="shared" si="6"/>
        <v>10.09996768</v>
      </c>
      <c r="R70" s="87">
        <f t="shared" si="7"/>
        <v>0.3988210486</v>
      </c>
      <c r="S70" s="89">
        <f t="shared" si="8"/>
        <v>0.6011789514</v>
      </c>
      <c r="T70" s="44" t="str">
        <f t="shared" si="9"/>
        <v>R+</v>
      </c>
      <c r="U70" s="91">
        <f t="shared" si="10"/>
        <v>12.08283088</v>
      </c>
      <c r="V70" s="87">
        <f t="shared" si="11"/>
        <v>0.4557123981</v>
      </c>
      <c r="W70" s="89">
        <f t="shared" si="12"/>
        <v>0.5442876019</v>
      </c>
      <c r="X70" s="44" t="str">
        <f t="shared" si="13"/>
        <v>R+</v>
      </c>
      <c r="Y70" s="91">
        <f t="shared" si="27"/>
        <v>8.117104483</v>
      </c>
      <c r="Z70" s="87">
        <f t="shared" si="15"/>
        <v>0.9100206612</v>
      </c>
      <c r="AA70" s="89">
        <f t="shared" si="16"/>
        <v>0.009865702479</v>
      </c>
      <c r="AB70" s="89">
        <f t="shared" si="17"/>
        <v>0.01542699725</v>
      </c>
      <c r="AC70" s="89">
        <f t="shared" si="18"/>
        <v>0.01106137129</v>
      </c>
      <c r="AD70" s="89">
        <f t="shared" si="19"/>
        <v>0.04359121518</v>
      </c>
      <c r="AE70" s="124">
        <f t="shared" si="20"/>
        <v>0.01003405265</v>
      </c>
      <c r="AF70" s="21"/>
      <c r="AG70" s="99">
        <v>238812.0</v>
      </c>
      <c r="AH70" s="99">
        <v>52955.0</v>
      </c>
      <c r="AI70" s="99">
        <v>181689.0</v>
      </c>
      <c r="AJ70" s="99">
        <v>4168.0</v>
      </c>
      <c r="AK70" s="109">
        <f t="shared" si="21"/>
        <v>-10.09996768</v>
      </c>
      <c r="AL70" s="128">
        <v>124827.0</v>
      </c>
      <c r="AM70" s="130">
        <v>188163.0</v>
      </c>
      <c r="AN70" s="132">
        <f t="shared" si="22"/>
        <v>-12.08283088</v>
      </c>
      <c r="AO70" s="128">
        <v>141403.0</v>
      </c>
      <c r="AP70" s="130">
        <v>168887.0</v>
      </c>
      <c r="AQ70" s="132">
        <f t="shared" si="23"/>
        <v>-8.117104483</v>
      </c>
      <c r="AR70" s="42">
        <v>672591.0</v>
      </c>
      <c r="AS70" s="44">
        <v>598007.0</v>
      </c>
      <c r="AT70" s="44">
        <v>7720.0</v>
      </c>
      <c r="AU70" s="44">
        <v>13467.0</v>
      </c>
      <c r="AV70" s="44">
        <v>7129.0</v>
      </c>
      <c r="AW70" s="44">
        <v>35562.0</v>
      </c>
      <c r="AX70" s="71">
        <v>10706.0</v>
      </c>
      <c r="AY70" s="42">
        <v>522720.0</v>
      </c>
      <c r="AZ70" s="44">
        <v>475686.0</v>
      </c>
      <c r="BA70" s="44">
        <v>5157.0</v>
      </c>
      <c r="BB70" s="44">
        <v>8064.0</v>
      </c>
      <c r="BC70" s="44">
        <v>5782.0</v>
      </c>
      <c r="BD70" s="44">
        <v>22786.0</v>
      </c>
      <c r="BE70" s="71">
        <v>5245.0</v>
      </c>
    </row>
    <row r="71" ht="15.0" customHeight="1">
      <c r="A71" s="134" t="s">
        <v>652</v>
      </c>
      <c r="C71" s="79"/>
      <c r="D71" s="156">
        <v>1.0</v>
      </c>
      <c r="E71" s="65" t="s">
        <v>653</v>
      </c>
      <c r="F71" s="67" t="s">
        <v>654</v>
      </c>
      <c r="G71" s="69" t="s">
        <v>655</v>
      </c>
      <c r="H71" s="44" t="s">
        <v>656</v>
      </c>
      <c r="I71" s="73">
        <v>1952.0</v>
      </c>
      <c r="J71" s="75" t="s">
        <v>192</v>
      </c>
      <c r="K71" s="73">
        <v>2006.0</v>
      </c>
      <c r="L71" s="87">
        <f t="shared" si="28"/>
        <v>0.507010756</v>
      </c>
      <c r="M71" s="124">
        <f t="shared" si="2"/>
        <v>0.4469971061</v>
      </c>
      <c r="N71" s="89">
        <f t="shared" si="29"/>
        <v>0.5314534357</v>
      </c>
      <c r="O71" s="89">
        <f t="shared" si="30"/>
        <v>0.4685465643</v>
      </c>
      <c r="P71" s="42" t="str">
        <f t="shared" si="5"/>
        <v>R+</v>
      </c>
      <c r="Q71" s="91">
        <f t="shared" si="6"/>
        <v>0.9024433639</v>
      </c>
      <c r="R71" s="87">
        <f t="shared" si="7"/>
        <v>0.5151455254</v>
      </c>
      <c r="S71" s="89">
        <f t="shared" si="8"/>
        <v>0.4848544746</v>
      </c>
      <c r="T71" s="44" t="str">
        <f t="shared" si="9"/>
        <v>R+</v>
      </c>
      <c r="U71" s="91">
        <f t="shared" si="10"/>
        <v>0.4503831996</v>
      </c>
      <c r="V71" s="87">
        <f t="shared" si="11"/>
        <v>0.5233384076</v>
      </c>
      <c r="W71" s="89">
        <f t="shared" si="12"/>
        <v>0.4766615924</v>
      </c>
      <c r="X71" s="44" t="str">
        <f t="shared" si="13"/>
        <v>R+</v>
      </c>
      <c r="Y71" s="91">
        <f t="shared" si="27"/>
        <v>1.354503528</v>
      </c>
      <c r="Z71" s="87">
        <f t="shared" si="15"/>
        <v>0.8324586211</v>
      </c>
      <c r="AA71" s="89">
        <f t="shared" si="16"/>
        <v>0.1127690045</v>
      </c>
      <c r="AB71" s="89">
        <f t="shared" si="17"/>
        <v>0.02486147408</v>
      </c>
      <c r="AC71" s="89">
        <f t="shared" si="18"/>
        <v>0.01679549722</v>
      </c>
      <c r="AD71" s="89">
        <f t="shared" si="19"/>
        <v>0.00189626032</v>
      </c>
      <c r="AE71" s="124">
        <f t="shared" si="20"/>
        <v>0.01121914276</v>
      </c>
      <c r="AF71" s="21"/>
      <c r="AG71" s="99">
        <v>5449127.0</v>
      </c>
      <c r="AH71" s="99">
        <v>2762766.0</v>
      </c>
      <c r="AI71" s="99">
        <v>2435744.0</v>
      </c>
      <c r="AJ71" s="99">
        <v>250617.0</v>
      </c>
      <c r="AK71" s="109">
        <f t="shared" si="21"/>
        <v>-0.9024433639</v>
      </c>
      <c r="AL71" s="128">
        <v>2827709.0</v>
      </c>
      <c r="AM71" s="130">
        <v>2661437.0</v>
      </c>
      <c r="AN71" s="132">
        <f t="shared" si="22"/>
        <v>-0.4503831996</v>
      </c>
      <c r="AO71" s="128">
        <v>2940044.0</v>
      </c>
      <c r="AP71" s="130">
        <v>2677820.0</v>
      </c>
      <c r="AQ71" s="132">
        <f t="shared" si="23"/>
        <v>-1.354503528</v>
      </c>
      <c r="AR71" s="42">
        <v>1.1536504E7</v>
      </c>
      <c r="AS71" s="44">
        <v>9359263.0</v>
      </c>
      <c r="AT71" s="44">
        <v>1389115.0</v>
      </c>
      <c r="AU71" s="44">
        <v>354674.0</v>
      </c>
      <c r="AV71" s="44">
        <v>194165.0</v>
      </c>
      <c r="AW71" s="44">
        <v>20906.0</v>
      </c>
      <c r="AX71" s="71">
        <v>218381.0</v>
      </c>
      <c r="AY71" s="42">
        <v>8805753.0</v>
      </c>
      <c r="AZ71" s="44">
        <v>7330425.0</v>
      </c>
      <c r="BA71" s="44">
        <v>993016.0</v>
      </c>
      <c r="BB71" s="44">
        <v>218924.0</v>
      </c>
      <c r="BC71" s="44">
        <v>147897.0</v>
      </c>
      <c r="BD71" s="44">
        <v>16698.0</v>
      </c>
      <c r="BE71" s="71">
        <v>98793.0</v>
      </c>
    </row>
    <row r="72" ht="15.0" customHeight="1">
      <c r="A72" s="120" t="s">
        <v>652</v>
      </c>
      <c r="C72" s="79"/>
      <c r="D72" s="144">
        <v>3.0</v>
      </c>
      <c r="E72" s="72" t="s">
        <v>657</v>
      </c>
      <c r="F72" s="74" t="s">
        <v>658</v>
      </c>
      <c r="G72" s="69" t="s">
        <v>659</v>
      </c>
      <c r="H72" s="44" t="s">
        <v>660</v>
      </c>
      <c r="I72" s="73">
        <v>1955.0</v>
      </c>
      <c r="J72" s="75" t="s">
        <v>81</v>
      </c>
      <c r="K72" s="73">
        <v>2010.0</v>
      </c>
      <c r="L72" s="87">
        <f t="shared" si="28"/>
        <v>0.3940388949</v>
      </c>
      <c r="M72" s="124">
        <f t="shared" si="2"/>
        <v>0.5684629857</v>
      </c>
      <c r="N72" s="89">
        <f t="shared" si="29"/>
        <v>0.4093902597</v>
      </c>
      <c r="O72" s="89">
        <f t="shared" si="30"/>
        <v>0.5906097403</v>
      </c>
      <c r="P72" s="42" t="str">
        <f t="shared" si="5"/>
        <v>R+</v>
      </c>
      <c r="Q72" s="91">
        <f t="shared" si="6"/>
        <v>0.9024433639</v>
      </c>
      <c r="R72" s="87">
        <f t="shared" si="7"/>
        <v>0.5151455254</v>
      </c>
      <c r="S72" s="89">
        <f t="shared" si="8"/>
        <v>0.4848544746</v>
      </c>
      <c r="T72" s="44" t="str">
        <f t="shared" si="9"/>
        <v>R+</v>
      </c>
      <c r="U72" s="91">
        <f t="shared" si="10"/>
        <v>0.4503831996</v>
      </c>
      <c r="V72" s="87">
        <f t="shared" si="11"/>
        <v>0.5233384076</v>
      </c>
      <c r="W72" s="89">
        <f t="shared" si="12"/>
        <v>0.4766615924</v>
      </c>
      <c r="X72" s="44" t="str">
        <f t="shared" si="13"/>
        <v>R+</v>
      </c>
      <c r="Y72" s="91">
        <f t="shared" si="27"/>
        <v>1.354503528</v>
      </c>
      <c r="Z72" s="87">
        <f t="shared" si="15"/>
        <v>0.8324586211</v>
      </c>
      <c r="AA72" s="89">
        <f t="shared" si="16"/>
        <v>0.1127690045</v>
      </c>
      <c r="AB72" s="89">
        <f t="shared" si="17"/>
        <v>0.02486147408</v>
      </c>
      <c r="AC72" s="89">
        <f t="shared" si="18"/>
        <v>0.01679549722</v>
      </c>
      <c r="AD72" s="89">
        <f t="shared" si="19"/>
        <v>0.00189626032</v>
      </c>
      <c r="AE72" s="124">
        <f t="shared" si="20"/>
        <v>0.01121914276</v>
      </c>
      <c r="AF72" s="21"/>
      <c r="AG72" s="99">
        <v>3815098.0</v>
      </c>
      <c r="AH72" s="99">
        <v>1503297.0</v>
      </c>
      <c r="AI72" s="99">
        <v>2168742.0</v>
      </c>
      <c r="AJ72" s="99">
        <v>143059.0</v>
      </c>
      <c r="AK72" s="109">
        <f t="shared" si="21"/>
        <v>-0.9024433639</v>
      </c>
      <c r="AL72" s="128">
        <v>2827709.0</v>
      </c>
      <c r="AM72" s="130">
        <v>2661437.0</v>
      </c>
      <c r="AN72" s="132">
        <f t="shared" si="22"/>
        <v>-0.4503831996</v>
      </c>
      <c r="AO72" s="128">
        <v>2940044.0</v>
      </c>
      <c r="AP72" s="130">
        <v>2677820.0</v>
      </c>
      <c r="AQ72" s="132">
        <f t="shared" si="23"/>
        <v>-1.354503528</v>
      </c>
      <c r="AR72" s="42">
        <v>1.1536504E7</v>
      </c>
      <c r="AS72" s="44">
        <v>9359263.0</v>
      </c>
      <c r="AT72" s="44">
        <v>1389115.0</v>
      </c>
      <c r="AU72" s="44">
        <v>354674.0</v>
      </c>
      <c r="AV72" s="44">
        <v>194165.0</v>
      </c>
      <c r="AW72" s="44">
        <v>20906.0</v>
      </c>
      <c r="AX72" s="71">
        <v>218381.0</v>
      </c>
      <c r="AY72" s="42">
        <v>8805753.0</v>
      </c>
      <c r="AZ72" s="44">
        <v>7330425.0</v>
      </c>
      <c r="BA72" s="44">
        <v>993016.0</v>
      </c>
      <c r="BB72" s="44">
        <v>218924.0</v>
      </c>
      <c r="BC72" s="44">
        <v>147897.0</v>
      </c>
      <c r="BD72" s="44">
        <v>16698.0</v>
      </c>
      <c r="BE72" s="71">
        <v>98793.0</v>
      </c>
    </row>
    <row r="73" ht="15.0" customHeight="1">
      <c r="A73" s="134" t="s">
        <v>667</v>
      </c>
      <c r="C73" s="79"/>
      <c r="D73" s="168">
        <v>2.0</v>
      </c>
      <c r="E73" s="72" t="s">
        <v>303</v>
      </c>
      <c r="F73" s="74" t="s">
        <v>668</v>
      </c>
      <c r="G73" s="69" t="s">
        <v>669</v>
      </c>
      <c r="H73" s="44" t="s">
        <v>670</v>
      </c>
      <c r="I73" s="73">
        <v>1934.0</v>
      </c>
      <c r="J73" s="75" t="s">
        <v>100</v>
      </c>
      <c r="K73" s="73">
        <v>1994.0</v>
      </c>
      <c r="L73" s="87">
        <f t="shared" si="28"/>
        <v>0.2854850481</v>
      </c>
      <c r="M73" s="124">
        <f t="shared" si="2"/>
        <v>0.6800823167</v>
      </c>
      <c r="N73" s="89">
        <f t="shared" si="29"/>
        <v>0.2956655937</v>
      </c>
      <c r="O73" s="89">
        <f t="shared" si="30"/>
        <v>0.7043344063</v>
      </c>
      <c r="P73" s="42" t="str">
        <f t="shared" si="5"/>
        <v>R+</v>
      </c>
      <c r="Q73" s="91">
        <f t="shared" si="6"/>
        <v>19.03534045</v>
      </c>
      <c r="R73" s="87">
        <f t="shared" si="7"/>
        <v>0.3322768026</v>
      </c>
      <c r="S73" s="89">
        <f t="shared" si="8"/>
        <v>0.6677231974</v>
      </c>
      <c r="T73" s="44" t="str">
        <f t="shared" si="9"/>
        <v>R+</v>
      </c>
      <c r="U73" s="91">
        <f t="shared" si="10"/>
        <v>18.73725548</v>
      </c>
      <c r="V73" s="87">
        <f t="shared" si="11"/>
        <v>0.3435491888</v>
      </c>
      <c r="W73" s="89">
        <f t="shared" si="12"/>
        <v>0.6564508112</v>
      </c>
      <c r="X73" s="44" t="str">
        <f t="shared" si="13"/>
        <v>R+</v>
      </c>
      <c r="Y73" s="91">
        <f t="shared" si="27"/>
        <v>19.33342541</v>
      </c>
      <c r="Z73" s="87">
        <f t="shared" si="15"/>
        <v>0.7284668558</v>
      </c>
      <c r="AA73" s="89">
        <f t="shared" si="16"/>
        <v>0.06930114453</v>
      </c>
      <c r="AB73" s="89">
        <f t="shared" si="17"/>
        <v>0.07068719577</v>
      </c>
      <c r="AC73" s="89">
        <f t="shared" si="18"/>
        <v>0.01829793191</v>
      </c>
      <c r="AD73" s="89">
        <f t="shared" si="19"/>
        <v>0.07367335475</v>
      </c>
      <c r="AE73" s="124">
        <f t="shared" si="20"/>
        <v>0.03957351724</v>
      </c>
      <c r="AF73" s="21"/>
      <c r="AG73" s="99">
        <v>820733.0</v>
      </c>
      <c r="AH73" s="99">
        <v>234307.0</v>
      </c>
      <c r="AI73" s="99">
        <v>558166.0</v>
      </c>
      <c r="AJ73" s="99">
        <v>28260.0</v>
      </c>
      <c r="AK73" s="109">
        <f t="shared" si="21"/>
        <v>-19.03534045</v>
      </c>
      <c r="AL73" s="128">
        <v>443547.0</v>
      </c>
      <c r="AM73" s="130">
        <v>891325.0</v>
      </c>
      <c r="AN73" s="132">
        <f t="shared" si="22"/>
        <v>-18.73725548</v>
      </c>
      <c r="AO73" s="128">
        <v>502496.0</v>
      </c>
      <c r="AP73" s="130">
        <v>960165.0</v>
      </c>
      <c r="AQ73" s="132">
        <f t="shared" si="23"/>
        <v>-19.33342541</v>
      </c>
      <c r="AR73" s="42">
        <v>3751351.0</v>
      </c>
      <c r="AS73" s="44">
        <v>2575381.0</v>
      </c>
      <c r="AT73" s="44">
        <v>272071.0</v>
      </c>
      <c r="AU73" s="44">
        <v>332007.0</v>
      </c>
      <c r="AV73" s="44">
        <v>68131.0</v>
      </c>
      <c r="AW73" s="44">
        <v>308733.0</v>
      </c>
      <c r="AX73" s="71">
        <v>195028.0</v>
      </c>
      <c r="AY73" s="42">
        <v>2821685.0</v>
      </c>
      <c r="AZ73" s="44">
        <v>2055504.0</v>
      </c>
      <c r="BA73" s="44">
        <v>195546.0</v>
      </c>
      <c r="BB73" s="44">
        <v>199457.0</v>
      </c>
      <c r="BC73" s="44">
        <v>51631.0</v>
      </c>
      <c r="BD73" s="44">
        <v>207883.0</v>
      </c>
      <c r="BE73" s="71">
        <v>111664.0</v>
      </c>
    </row>
    <row r="74" ht="15.0" customHeight="1">
      <c r="A74" s="120" t="s">
        <v>667</v>
      </c>
      <c r="C74" s="79"/>
      <c r="D74" s="144">
        <v>3.0</v>
      </c>
      <c r="E74" s="72" t="s">
        <v>671</v>
      </c>
      <c r="F74" s="74" t="s">
        <v>672</v>
      </c>
      <c r="G74" s="69" t="s">
        <v>673</v>
      </c>
      <c r="H74" s="44" t="s">
        <v>674</v>
      </c>
      <c r="I74" s="73">
        <v>1968.0</v>
      </c>
      <c r="J74" s="75" t="s">
        <v>129</v>
      </c>
      <c r="K74" s="73" t="s">
        <v>675</v>
      </c>
      <c r="L74" s="87">
        <f t="shared" si="28"/>
        <v>0.2898354225</v>
      </c>
      <c r="M74" s="124">
        <f t="shared" si="2"/>
        <v>0.6785342738</v>
      </c>
      <c r="N74" s="89">
        <f t="shared" si="29"/>
        <v>0.2993024499</v>
      </c>
      <c r="O74" s="89">
        <f t="shared" si="30"/>
        <v>0.7006975501</v>
      </c>
      <c r="P74" s="42" t="str">
        <f t="shared" si="5"/>
        <v>R+</v>
      </c>
      <c r="Q74" s="91">
        <f t="shared" si="6"/>
        <v>19.03534045</v>
      </c>
      <c r="R74" s="87">
        <f t="shared" si="7"/>
        <v>0.3322768026</v>
      </c>
      <c r="S74" s="89">
        <f t="shared" si="8"/>
        <v>0.6677231974</v>
      </c>
      <c r="T74" s="44" t="str">
        <f t="shared" si="9"/>
        <v>R+</v>
      </c>
      <c r="U74" s="91">
        <f t="shared" si="10"/>
        <v>18.73725548</v>
      </c>
      <c r="V74" s="87">
        <f t="shared" si="11"/>
        <v>0.3435491888</v>
      </c>
      <c r="W74" s="89">
        <f t="shared" si="12"/>
        <v>0.6564508112</v>
      </c>
      <c r="X74" s="44" t="str">
        <f t="shared" si="13"/>
        <v>R+</v>
      </c>
      <c r="Y74" s="91">
        <f t="shared" si="27"/>
        <v>19.33342541</v>
      </c>
      <c r="Z74" s="87">
        <f t="shared" si="15"/>
        <v>0.7284668558</v>
      </c>
      <c r="AA74" s="89">
        <f t="shared" si="16"/>
        <v>0.06930114453</v>
      </c>
      <c r="AB74" s="89">
        <f t="shared" si="17"/>
        <v>0.07068719577</v>
      </c>
      <c r="AC74" s="89">
        <f t="shared" si="18"/>
        <v>0.01829793191</v>
      </c>
      <c r="AD74" s="89">
        <f t="shared" si="19"/>
        <v>0.07367335475</v>
      </c>
      <c r="AE74" s="124">
        <f t="shared" si="20"/>
        <v>0.03957351724</v>
      </c>
      <c r="AF74" s="21"/>
      <c r="AG74" s="99">
        <v>820890.0</v>
      </c>
      <c r="AH74" s="99">
        <v>237923.0</v>
      </c>
      <c r="AI74" s="99">
        <v>557002.0</v>
      </c>
      <c r="AJ74" s="99">
        <v>25965.0</v>
      </c>
      <c r="AK74" s="109">
        <f t="shared" si="21"/>
        <v>-19.03534045</v>
      </c>
      <c r="AL74" s="128">
        <v>443547.0</v>
      </c>
      <c r="AM74" s="130">
        <v>891325.0</v>
      </c>
      <c r="AN74" s="132">
        <f t="shared" si="22"/>
        <v>-18.73725548</v>
      </c>
      <c r="AO74" s="128">
        <v>502496.0</v>
      </c>
      <c r="AP74" s="130">
        <v>960165.0</v>
      </c>
      <c r="AQ74" s="132">
        <f t="shared" si="23"/>
        <v>-19.33342541</v>
      </c>
      <c r="AR74" s="42">
        <v>3751351.0</v>
      </c>
      <c r="AS74" s="44">
        <v>2575381.0</v>
      </c>
      <c r="AT74" s="44">
        <v>272071.0</v>
      </c>
      <c r="AU74" s="44">
        <v>332007.0</v>
      </c>
      <c r="AV74" s="44">
        <v>68131.0</v>
      </c>
      <c r="AW74" s="44">
        <v>308733.0</v>
      </c>
      <c r="AX74" s="71">
        <v>195028.0</v>
      </c>
      <c r="AY74" s="42">
        <v>2821685.0</v>
      </c>
      <c r="AZ74" s="44">
        <v>2055504.0</v>
      </c>
      <c r="BA74" s="44">
        <v>195546.0</v>
      </c>
      <c r="BB74" s="44">
        <v>199457.0</v>
      </c>
      <c r="BC74" s="44">
        <v>51631.0</v>
      </c>
      <c r="BD74" s="44">
        <v>207883.0</v>
      </c>
      <c r="BE74" s="71">
        <v>111664.0</v>
      </c>
    </row>
    <row r="75" ht="15.0" customHeight="1">
      <c r="A75" s="134" t="s">
        <v>682</v>
      </c>
      <c r="C75" s="79"/>
      <c r="D75" s="168">
        <v>2.0</v>
      </c>
      <c r="E75" s="65" t="s">
        <v>76</v>
      </c>
      <c r="F75" s="67" t="s">
        <v>683</v>
      </c>
      <c r="G75" s="69" t="s">
        <v>684</v>
      </c>
      <c r="H75" s="44" t="s">
        <v>685</v>
      </c>
      <c r="I75" s="73">
        <v>1956.0</v>
      </c>
      <c r="J75" s="75" t="s">
        <v>192</v>
      </c>
      <c r="K75" s="73">
        <v>2008.0</v>
      </c>
      <c r="L75" s="87">
        <f t="shared" si="28"/>
        <v>0.5572844615</v>
      </c>
      <c r="M75" s="124">
        <f t="shared" si="2"/>
        <v>0.3686647264</v>
      </c>
      <c r="N75" s="89">
        <f t="shared" si="29"/>
        <v>0.6018520981</v>
      </c>
      <c r="O75" s="89">
        <f t="shared" si="30"/>
        <v>0.3981479019</v>
      </c>
      <c r="P75" s="42" t="str">
        <f t="shared" si="5"/>
        <v>D+</v>
      </c>
      <c r="Q75" s="180">
        <f t="shared" si="6"/>
        <v>4.515804164</v>
      </c>
      <c r="R75" s="87">
        <f t="shared" si="7"/>
        <v>0.5627116718</v>
      </c>
      <c r="S75" s="89">
        <f t="shared" si="8"/>
        <v>0.4372883282</v>
      </c>
      <c r="T75" s="44" t="str">
        <f t="shared" si="9"/>
        <v>D+</v>
      </c>
      <c r="U75" s="180">
        <f t="shared" si="10"/>
        <v>4.306231442</v>
      </c>
      <c r="V75" s="87">
        <f t="shared" si="11"/>
        <v>0.5841372118</v>
      </c>
      <c r="W75" s="89">
        <f t="shared" si="12"/>
        <v>0.4158627882</v>
      </c>
      <c r="X75" s="44" t="str">
        <f t="shared" si="13"/>
        <v>D+</v>
      </c>
      <c r="Y75" s="180">
        <f t="shared" si="27"/>
        <v>4.725376887</v>
      </c>
      <c r="Z75" s="87">
        <f t="shared" si="15"/>
        <v>0.8206226023</v>
      </c>
      <c r="AA75" s="89">
        <f t="shared" si="16"/>
        <v>0.0158354137</v>
      </c>
      <c r="AB75" s="89">
        <f t="shared" si="17"/>
        <v>0.09098903367</v>
      </c>
      <c r="AC75" s="89">
        <f t="shared" si="18"/>
        <v>0.03947755885</v>
      </c>
      <c r="AD75" s="89">
        <f t="shared" si="19"/>
        <v>0.01074741088</v>
      </c>
      <c r="AE75" s="124">
        <f t="shared" si="20"/>
        <v>0.02232798054</v>
      </c>
      <c r="AF75" s="21"/>
      <c r="AG75" s="99">
        <v>1461618.0</v>
      </c>
      <c r="AH75" s="99">
        <v>814537.0</v>
      </c>
      <c r="AI75" s="99">
        <v>538847.0</v>
      </c>
      <c r="AJ75" s="99">
        <v>108234.0</v>
      </c>
      <c r="AK75" s="109">
        <f t="shared" si="21"/>
        <v>4.515804164</v>
      </c>
      <c r="AL75" s="128">
        <v>970488.0</v>
      </c>
      <c r="AM75" s="130">
        <v>754175.0</v>
      </c>
      <c r="AN75" s="132">
        <f t="shared" si="22"/>
        <v>4.306231442</v>
      </c>
      <c r="AO75" s="128">
        <v>1037291.0</v>
      </c>
      <c r="AP75" s="130">
        <v>738475.0</v>
      </c>
      <c r="AQ75" s="132">
        <f t="shared" si="23"/>
        <v>4.725376887</v>
      </c>
      <c r="AR75" s="42">
        <v>3831074.0</v>
      </c>
      <c r="AS75" s="44">
        <v>3005848.0</v>
      </c>
      <c r="AT75" s="44">
        <v>64984.0</v>
      </c>
      <c r="AU75" s="44">
        <v>450062.0</v>
      </c>
      <c r="AV75" s="44">
        <v>152133.0</v>
      </c>
      <c r="AW75" s="44">
        <v>42706.0</v>
      </c>
      <c r="AX75" s="71">
        <v>115341.0</v>
      </c>
      <c r="AY75" s="42">
        <v>2964621.0</v>
      </c>
      <c r="AZ75" s="44">
        <v>2432835.0</v>
      </c>
      <c r="BA75" s="44">
        <v>46946.0</v>
      </c>
      <c r="BB75" s="44">
        <v>269748.0</v>
      </c>
      <c r="BC75" s="44">
        <v>117036.0</v>
      </c>
      <c r="BD75" s="44">
        <v>31862.0</v>
      </c>
      <c r="BE75" s="71">
        <v>66194.0</v>
      </c>
    </row>
    <row r="76" ht="15.0" customHeight="1">
      <c r="A76" s="120" t="s">
        <v>682</v>
      </c>
      <c r="C76" s="79"/>
      <c r="D76" s="144">
        <v>3.0</v>
      </c>
      <c r="E76" s="65" t="s">
        <v>686</v>
      </c>
      <c r="F76" s="67" t="s">
        <v>687</v>
      </c>
      <c r="G76" s="69" t="s">
        <v>688</v>
      </c>
      <c r="H76" s="44" t="s">
        <v>689</v>
      </c>
      <c r="I76" s="73">
        <v>1949.0</v>
      </c>
      <c r="J76" s="75" t="s">
        <v>175</v>
      </c>
      <c r="K76" s="73" t="s">
        <v>690</v>
      </c>
      <c r="L76" s="87">
        <f t="shared" si="28"/>
        <v>0.572240307</v>
      </c>
      <c r="M76" s="124">
        <f t="shared" si="2"/>
        <v>0.3924883612</v>
      </c>
      <c r="N76" s="89">
        <f t="shared" si="29"/>
        <v>0.5931619178</v>
      </c>
      <c r="O76" s="89">
        <f t="shared" si="30"/>
        <v>0.4068380822</v>
      </c>
      <c r="P76" s="42" t="str">
        <f t="shared" si="5"/>
        <v>D+</v>
      </c>
      <c r="Q76" s="180">
        <f t="shared" si="6"/>
        <v>4.515804164</v>
      </c>
      <c r="R76" s="87">
        <f t="shared" si="7"/>
        <v>0.5627116718</v>
      </c>
      <c r="S76" s="89">
        <f t="shared" si="8"/>
        <v>0.4372883282</v>
      </c>
      <c r="T76" s="44" t="str">
        <f t="shared" si="9"/>
        <v>D+</v>
      </c>
      <c r="U76" s="180">
        <f t="shared" si="10"/>
        <v>4.306231442</v>
      </c>
      <c r="V76" s="87">
        <f t="shared" si="11"/>
        <v>0.5841372118</v>
      </c>
      <c r="W76" s="89">
        <f t="shared" si="12"/>
        <v>0.4158627882</v>
      </c>
      <c r="X76" s="44" t="str">
        <f t="shared" si="13"/>
        <v>D+</v>
      </c>
      <c r="Y76" s="180">
        <f t="shared" si="27"/>
        <v>4.725376887</v>
      </c>
      <c r="Z76" s="87">
        <f t="shared" si="15"/>
        <v>0.8206226023</v>
      </c>
      <c r="AA76" s="89">
        <f t="shared" si="16"/>
        <v>0.0158354137</v>
      </c>
      <c r="AB76" s="89">
        <f t="shared" si="17"/>
        <v>0.09098903367</v>
      </c>
      <c r="AC76" s="89">
        <f t="shared" si="18"/>
        <v>0.03947755885</v>
      </c>
      <c r="AD76" s="89">
        <f t="shared" si="19"/>
        <v>0.01074741088</v>
      </c>
      <c r="AE76" s="124">
        <f t="shared" si="20"/>
        <v>0.02232798054</v>
      </c>
      <c r="AF76" s="21"/>
      <c r="AG76" s="99">
        <v>1442588.0</v>
      </c>
      <c r="AH76" s="99">
        <v>825507.0</v>
      </c>
      <c r="AI76" s="99">
        <v>566199.0</v>
      </c>
      <c r="AJ76" s="99">
        <v>50882.0</v>
      </c>
      <c r="AK76" s="109">
        <f t="shared" si="21"/>
        <v>4.515804164</v>
      </c>
      <c r="AL76" s="128">
        <v>970488.0</v>
      </c>
      <c r="AM76" s="130">
        <v>754175.0</v>
      </c>
      <c r="AN76" s="132">
        <f t="shared" si="22"/>
        <v>4.306231442</v>
      </c>
      <c r="AO76" s="128">
        <v>1037291.0</v>
      </c>
      <c r="AP76" s="130">
        <v>738475.0</v>
      </c>
      <c r="AQ76" s="132">
        <f t="shared" si="23"/>
        <v>4.725376887</v>
      </c>
      <c r="AR76" s="42">
        <v>3831074.0</v>
      </c>
      <c r="AS76" s="44">
        <v>3005848.0</v>
      </c>
      <c r="AT76" s="44">
        <v>64984.0</v>
      </c>
      <c r="AU76" s="44">
        <v>450062.0</v>
      </c>
      <c r="AV76" s="44">
        <v>152133.0</v>
      </c>
      <c r="AW76" s="44">
        <v>42706.0</v>
      </c>
      <c r="AX76" s="71">
        <v>115341.0</v>
      </c>
      <c r="AY76" s="42">
        <v>2964621.0</v>
      </c>
      <c r="AZ76" s="44">
        <v>2432835.0</v>
      </c>
      <c r="BA76" s="44">
        <v>46946.0</v>
      </c>
      <c r="BB76" s="44">
        <v>269748.0</v>
      </c>
      <c r="BC76" s="44">
        <v>117036.0</v>
      </c>
      <c r="BD76" s="44">
        <v>31862.0</v>
      </c>
      <c r="BE76" s="71">
        <v>66194.0</v>
      </c>
    </row>
    <row r="77" ht="15.0" customHeight="1">
      <c r="A77" s="134" t="s">
        <v>698</v>
      </c>
      <c r="C77" s="79"/>
      <c r="D77" s="156">
        <v>1.0</v>
      </c>
      <c r="E77" s="65" t="s">
        <v>592</v>
      </c>
      <c r="F77" s="67" t="s">
        <v>699</v>
      </c>
      <c r="G77" s="69" t="s">
        <v>700</v>
      </c>
      <c r="H77" s="44" t="s">
        <v>701</v>
      </c>
      <c r="I77" s="73">
        <v>1960.0</v>
      </c>
      <c r="J77" s="75" t="s">
        <v>110</v>
      </c>
      <c r="K77" s="73">
        <v>2006.0</v>
      </c>
      <c r="L77" s="87">
        <f t="shared" si="28"/>
        <v>0.5369002005</v>
      </c>
      <c r="M77" s="124">
        <f t="shared" si="2"/>
        <v>0.4458759268</v>
      </c>
      <c r="N77" s="89">
        <f t="shared" si="29"/>
        <v>0.5463097704</v>
      </c>
      <c r="O77" s="89">
        <f t="shared" si="30"/>
        <v>0.4536902296</v>
      </c>
      <c r="P77" s="42" t="str">
        <f t="shared" si="5"/>
        <v>D+</v>
      </c>
      <c r="Q77" s="180">
        <f t="shared" si="6"/>
        <v>1.154178895</v>
      </c>
      <c r="R77" s="87">
        <f t="shared" si="7"/>
        <v>0.52731934</v>
      </c>
      <c r="S77" s="89">
        <f t="shared" si="8"/>
        <v>0.47268066</v>
      </c>
      <c r="T77" s="44" t="str">
        <f t="shared" si="9"/>
        <v>D+</v>
      </c>
      <c r="U77" s="180">
        <f t="shared" si="10"/>
        <v>0.7669982653</v>
      </c>
      <c r="V77" s="87">
        <f t="shared" si="11"/>
        <v>0.5522970382</v>
      </c>
      <c r="W77" s="89">
        <f t="shared" si="12"/>
        <v>0.4477029618</v>
      </c>
      <c r="X77" s="44" t="str">
        <f t="shared" si="13"/>
        <v>D+</v>
      </c>
      <c r="Y77" s="180">
        <f t="shared" si="27"/>
        <v>1.541359525</v>
      </c>
      <c r="Z77" s="87">
        <f t="shared" si="15"/>
        <v>0.8184755461</v>
      </c>
      <c r="AA77" s="89">
        <f t="shared" si="16"/>
        <v>0.09725975921</v>
      </c>
      <c r="AB77" s="89">
        <f t="shared" si="17"/>
        <v>0.04635828615</v>
      </c>
      <c r="AC77" s="89">
        <f t="shared" si="18"/>
        <v>0.0269201786</v>
      </c>
      <c r="AD77" s="89">
        <f t="shared" si="19"/>
        <v>0.001328224266</v>
      </c>
      <c r="AE77" s="124">
        <f t="shared" si="20"/>
        <v>0.009658005712</v>
      </c>
      <c r="AF77" s="21"/>
      <c r="AG77" s="99">
        <v>5627422.0</v>
      </c>
      <c r="AH77" s="99">
        <v>3021364.0</v>
      </c>
      <c r="AI77" s="99">
        <v>2509132.0</v>
      </c>
      <c r="AJ77" s="99">
        <v>96926.0</v>
      </c>
      <c r="AK77" s="109">
        <f t="shared" si="21"/>
        <v>1.154178895</v>
      </c>
      <c r="AL77" s="128">
        <v>2990274.0</v>
      </c>
      <c r="AM77" s="130">
        <v>2680434.0</v>
      </c>
      <c r="AN77" s="132">
        <f t="shared" si="22"/>
        <v>0.7669982653</v>
      </c>
      <c r="AO77" s="128">
        <v>3276363.0</v>
      </c>
      <c r="AP77" s="130">
        <v>2655885.0</v>
      </c>
      <c r="AQ77" s="132">
        <f t="shared" si="23"/>
        <v>1.541359525</v>
      </c>
      <c r="AR77" s="42">
        <v>1.2702379E7</v>
      </c>
      <c r="AS77" s="44">
        <v>1.0094652E7</v>
      </c>
      <c r="AT77" s="44">
        <v>1327091.0</v>
      </c>
      <c r="AU77" s="44">
        <v>719660.0</v>
      </c>
      <c r="AV77" s="44">
        <v>349003.0</v>
      </c>
      <c r="AW77" s="44">
        <v>16909.0</v>
      </c>
      <c r="AX77" s="71">
        <v>195064.0</v>
      </c>
      <c r="AY77" s="42">
        <v>9910224.0</v>
      </c>
      <c r="AZ77" s="44">
        <v>8111276.0</v>
      </c>
      <c r="BA77" s="44">
        <v>963866.0</v>
      </c>
      <c r="BB77" s="44">
        <v>459421.0</v>
      </c>
      <c r="BC77" s="44">
        <v>266785.0</v>
      </c>
      <c r="BD77" s="44">
        <v>13163.0</v>
      </c>
      <c r="BE77" s="71">
        <v>95713.0</v>
      </c>
    </row>
    <row r="78" ht="15.0" customHeight="1">
      <c r="A78" s="120" t="s">
        <v>698</v>
      </c>
      <c r="C78" s="79"/>
      <c r="D78" s="144">
        <v>3.0</v>
      </c>
      <c r="E78" s="72" t="s">
        <v>362</v>
      </c>
      <c r="F78" s="74" t="s">
        <v>702</v>
      </c>
      <c r="G78" s="69" t="s">
        <v>703</v>
      </c>
      <c r="H78" s="44" t="s">
        <v>704</v>
      </c>
      <c r="I78" s="73">
        <v>1961.0</v>
      </c>
      <c r="J78" s="75" t="s">
        <v>110</v>
      </c>
      <c r="K78" s="73">
        <v>2010.0</v>
      </c>
      <c r="L78" s="87">
        <f t="shared" si="28"/>
        <v>0.4899150531</v>
      </c>
      <c r="M78" s="124">
        <f t="shared" si="2"/>
        <v>0.5100849469</v>
      </c>
      <c r="N78" s="89">
        <f t="shared" si="29"/>
        <v>0.4899150531</v>
      </c>
      <c r="O78" s="89">
        <f t="shared" si="30"/>
        <v>0.5100849469</v>
      </c>
      <c r="P78" s="42" t="str">
        <f t="shared" si="5"/>
        <v>D+</v>
      </c>
      <c r="Q78" s="180">
        <f t="shared" si="6"/>
        <v>1.154178895</v>
      </c>
      <c r="R78" s="87">
        <f t="shared" si="7"/>
        <v>0.52731934</v>
      </c>
      <c r="S78" s="89">
        <f t="shared" si="8"/>
        <v>0.47268066</v>
      </c>
      <c r="T78" s="44" t="str">
        <f t="shared" si="9"/>
        <v>D+</v>
      </c>
      <c r="U78" s="180">
        <f t="shared" si="10"/>
        <v>0.7669982653</v>
      </c>
      <c r="V78" s="87">
        <f t="shared" si="11"/>
        <v>0.5522970382</v>
      </c>
      <c r="W78" s="89">
        <f t="shared" si="12"/>
        <v>0.4477029618</v>
      </c>
      <c r="X78" s="44" t="str">
        <f t="shared" si="13"/>
        <v>D+</v>
      </c>
      <c r="Y78" s="180">
        <f t="shared" si="27"/>
        <v>1.541359525</v>
      </c>
      <c r="Z78" s="87">
        <f t="shared" si="15"/>
        <v>0.8184755461</v>
      </c>
      <c r="AA78" s="89">
        <f t="shared" si="16"/>
        <v>0.09725975921</v>
      </c>
      <c r="AB78" s="89">
        <f t="shared" si="17"/>
        <v>0.04635828615</v>
      </c>
      <c r="AC78" s="89">
        <f t="shared" si="18"/>
        <v>0.0269201786</v>
      </c>
      <c r="AD78" s="89">
        <f t="shared" si="19"/>
        <v>0.001328224266</v>
      </c>
      <c r="AE78" s="124">
        <f t="shared" si="20"/>
        <v>0.009658005712</v>
      </c>
      <c r="AF78" s="21"/>
      <c r="AG78" s="99">
        <v>3977661.0</v>
      </c>
      <c r="AH78" s="99">
        <v>1948716.0</v>
      </c>
      <c r="AI78" s="99">
        <v>2028945.0</v>
      </c>
      <c r="AJ78" s="99">
        <v>0.0</v>
      </c>
      <c r="AK78" s="109">
        <f t="shared" si="21"/>
        <v>1.154178895</v>
      </c>
      <c r="AL78" s="128">
        <v>2990274.0</v>
      </c>
      <c r="AM78" s="130">
        <v>2680434.0</v>
      </c>
      <c r="AN78" s="132">
        <f t="shared" si="22"/>
        <v>0.7669982653</v>
      </c>
      <c r="AO78" s="128">
        <v>3276363.0</v>
      </c>
      <c r="AP78" s="130">
        <v>2655885.0</v>
      </c>
      <c r="AQ78" s="132">
        <f t="shared" si="23"/>
        <v>1.541359525</v>
      </c>
      <c r="AR78" s="42">
        <v>1.2702379E7</v>
      </c>
      <c r="AS78" s="44">
        <v>1.0094652E7</v>
      </c>
      <c r="AT78" s="44">
        <v>1327091.0</v>
      </c>
      <c r="AU78" s="44">
        <v>719660.0</v>
      </c>
      <c r="AV78" s="44">
        <v>349003.0</v>
      </c>
      <c r="AW78" s="44">
        <v>16909.0</v>
      </c>
      <c r="AX78" s="71">
        <v>195064.0</v>
      </c>
      <c r="AY78" s="42">
        <v>9910224.0</v>
      </c>
      <c r="AZ78" s="44">
        <v>8111276.0</v>
      </c>
      <c r="BA78" s="44">
        <v>963866.0</v>
      </c>
      <c r="BB78" s="44">
        <v>459421.0</v>
      </c>
      <c r="BC78" s="44">
        <v>266785.0</v>
      </c>
      <c r="BD78" s="44">
        <v>13163.0</v>
      </c>
      <c r="BE78" s="71">
        <v>95713.0</v>
      </c>
    </row>
    <row r="79" ht="15.0" customHeight="1">
      <c r="A79" s="134" t="s">
        <v>711</v>
      </c>
      <c r="C79" s="79"/>
      <c r="D79" s="156">
        <v>1.0</v>
      </c>
      <c r="E79" s="65" t="s">
        <v>712</v>
      </c>
      <c r="F79" s="67" t="s">
        <v>713</v>
      </c>
      <c r="G79" s="69" t="s">
        <v>714</v>
      </c>
      <c r="H79" s="44" t="s">
        <v>715</v>
      </c>
      <c r="I79" s="73">
        <v>1955.0</v>
      </c>
      <c r="J79" s="75" t="s">
        <v>181</v>
      </c>
      <c r="K79" s="73">
        <v>2006.0</v>
      </c>
      <c r="L79" s="87">
        <f t="shared" si="28"/>
        <v>0.648113652</v>
      </c>
      <c r="M79" s="124">
        <f t="shared" si="2"/>
        <v>0.3496552994</v>
      </c>
      <c r="N79" s="89">
        <f t="shared" si="29"/>
        <v>0.6495628583</v>
      </c>
      <c r="O79" s="89">
        <f t="shared" si="30"/>
        <v>0.3504371417</v>
      </c>
      <c r="P79" s="42" t="str">
        <f t="shared" si="5"/>
        <v>D+</v>
      </c>
      <c r="Q79" s="180">
        <f t="shared" si="6"/>
        <v>11.28080173</v>
      </c>
      <c r="R79" s="87">
        <f t="shared" si="7"/>
        <v>0.6401674598</v>
      </c>
      <c r="S79" s="89">
        <f t="shared" si="8"/>
        <v>0.3598325402</v>
      </c>
      <c r="T79" s="44" t="str">
        <f t="shared" si="9"/>
        <v>D+</v>
      </c>
      <c r="U79" s="180">
        <f t="shared" si="10"/>
        <v>12.05181024</v>
      </c>
      <c r="V79" s="87">
        <f t="shared" si="11"/>
        <v>0.6419813751</v>
      </c>
      <c r="W79" s="89">
        <f t="shared" si="12"/>
        <v>0.3580186249</v>
      </c>
      <c r="X79" s="44" t="str">
        <f t="shared" si="13"/>
        <v>D+</v>
      </c>
      <c r="Y79" s="180">
        <f t="shared" si="27"/>
        <v>10.50979322</v>
      </c>
      <c r="Z79" s="87">
        <f t="shared" si="15"/>
        <v>0.7975069122</v>
      </c>
      <c r="AA79" s="89">
        <f t="shared" si="16"/>
        <v>0.0449245786</v>
      </c>
      <c r="AB79" s="89">
        <f t="shared" si="17"/>
        <v>0.1022373587</v>
      </c>
      <c r="AC79" s="89">
        <f t="shared" si="18"/>
        <v>0.02835709398</v>
      </c>
      <c r="AD79" s="89">
        <f t="shared" si="19"/>
        <v>0.003539658537</v>
      </c>
      <c r="AE79" s="124">
        <f t="shared" si="20"/>
        <v>0.02343439805</v>
      </c>
      <c r="AF79" s="21"/>
      <c r="AG79" s="99">
        <v>418189.0</v>
      </c>
      <c r="AH79" s="99">
        <v>271034.0</v>
      </c>
      <c r="AI79" s="99">
        <v>146222.0</v>
      </c>
      <c r="AJ79" s="99">
        <v>933.0</v>
      </c>
      <c r="AK79" s="109">
        <f t="shared" si="21"/>
        <v>11.28080173</v>
      </c>
      <c r="AL79" s="128">
        <v>279677.0</v>
      </c>
      <c r="AM79" s="130">
        <v>157204.0</v>
      </c>
      <c r="AN79" s="132">
        <f t="shared" si="22"/>
        <v>12.05181024</v>
      </c>
      <c r="AO79" s="128">
        <v>296571.0</v>
      </c>
      <c r="AP79" s="130">
        <v>165391.0</v>
      </c>
      <c r="AQ79" s="132">
        <f t="shared" si="23"/>
        <v>10.50979322</v>
      </c>
      <c r="AR79" s="42">
        <v>1052567.0</v>
      </c>
      <c r="AS79" s="44">
        <v>803685.0</v>
      </c>
      <c r="AT79" s="44">
        <v>51560.0</v>
      </c>
      <c r="AU79" s="44">
        <v>130655.0</v>
      </c>
      <c r="AV79" s="44">
        <v>30293.0</v>
      </c>
      <c r="AW79" s="44">
        <v>4020.0</v>
      </c>
      <c r="AX79" s="71">
        <v>32354.0</v>
      </c>
      <c r="AY79" s="42">
        <v>828611.0</v>
      </c>
      <c r="AZ79" s="44">
        <v>660823.0</v>
      </c>
      <c r="BA79" s="44">
        <v>37225.0</v>
      </c>
      <c r="BB79" s="44">
        <v>84715.0</v>
      </c>
      <c r="BC79" s="44">
        <v>23497.0</v>
      </c>
      <c r="BD79" s="44">
        <v>2933.0</v>
      </c>
      <c r="BE79" s="71">
        <v>19418.0</v>
      </c>
    </row>
    <row r="80" ht="15.0" customHeight="1">
      <c r="A80" s="120" t="s">
        <v>711</v>
      </c>
      <c r="C80" s="79"/>
      <c r="D80" s="168">
        <v>2.0</v>
      </c>
      <c r="E80" s="65" t="s">
        <v>716</v>
      </c>
      <c r="F80" s="67" t="s">
        <v>717</v>
      </c>
      <c r="G80" s="69" t="s">
        <v>718</v>
      </c>
      <c r="H80" s="44" t="s">
        <v>719</v>
      </c>
      <c r="I80" s="73">
        <v>1949.0</v>
      </c>
      <c r="J80" s="75" t="s">
        <v>110</v>
      </c>
      <c r="K80" s="73">
        <v>1996.0</v>
      </c>
      <c r="L80" s="87">
        <f t="shared" si="28"/>
        <v>0.7058264804</v>
      </c>
      <c r="M80" s="124">
        <f t="shared" si="2"/>
        <v>0.2924726568</v>
      </c>
      <c r="N80" s="89">
        <f t="shared" si="29"/>
        <v>0.7070290398</v>
      </c>
      <c r="O80" s="89">
        <f t="shared" si="30"/>
        <v>0.2929709602</v>
      </c>
      <c r="P80" s="42" t="str">
        <f t="shared" si="5"/>
        <v>D+</v>
      </c>
      <c r="Q80" s="180">
        <f t="shared" si="6"/>
        <v>11.28080173</v>
      </c>
      <c r="R80" s="87">
        <f t="shared" si="7"/>
        <v>0.6401674598</v>
      </c>
      <c r="S80" s="89">
        <f t="shared" si="8"/>
        <v>0.3598325402</v>
      </c>
      <c r="T80" s="44" t="str">
        <f t="shared" si="9"/>
        <v>D+</v>
      </c>
      <c r="U80" s="180">
        <f t="shared" si="10"/>
        <v>12.05181024</v>
      </c>
      <c r="V80" s="87">
        <f t="shared" si="11"/>
        <v>0.6419813751</v>
      </c>
      <c r="W80" s="89">
        <f t="shared" si="12"/>
        <v>0.3580186249</v>
      </c>
      <c r="X80" s="44" t="str">
        <f t="shared" si="13"/>
        <v>D+</v>
      </c>
      <c r="Y80" s="180">
        <f t="shared" si="27"/>
        <v>10.50979322</v>
      </c>
      <c r="Z80" s="87">
        <f t="shared" si="15"/>
        <v>0.7975069122</v>
      </c>
      <c r="AA80" s="89">
        <f t="shared" si="16"/>
        <v>0.0449245786</v>
      </c>
      <c r="AB80" s="89">
        <f t="shared" si="17"/>
        <v>0.1022373587</v>
      </c>
      <c r="AC80" s="89">
        <f t="shared" si="18"/>
        <v>0.02835709398</v>
      </c>
      <c r="AD80" s="89">
        <f t="shared" si="19"/>
        <v>0.003539658537</v>
      </c>
      <c r="AE80" s="124">
        <f t="shared" si="20"/>
        <v>0.02343439805</v>
      </c>
      <c r="AF80" s="21"/>
      <c r="AG80" s="99">
        <v>316898.0</v>
      </c>
      <c r="AH80" s="99">
        <v>223675.0</v>
      </c>
      <c r="AI80" s="99">
        <v>92684.0</v>
      </c>
      <c r="AJ80" s="99">
        <v>539.0</v>
      </c>
      <c r="AK80" s="109">
        <f t="shared" si="21"/>
        <v>11.28080173</v>
      </c>
      <c r="AL80" s="128">
        <v>279677.0</v>
      </c>
      <c r="AM80" s="130">
        <v>157204.0</v>
      </c>
      <c r="AN80" s="132">
        <f t="shared" si="22"/>
        <v>12.05181024</v>
      </c>
      <c r="AO80" s="128">
        <v>296571.0</v>
      </c>
      <c r="AP80" s="130">
        <v>165391.0</v>
      </c>
      <c r="AQ80" s="132">
        <f t="shared" si="23"/>
        <v>10.50979322</v>
      </c>
      <c r="AR80" s="42">
        <v>1052567.0</v>
      </c>
      <c r="AS80" s="44">
        <v>803685.0</v>
      </c>
      <c r="AT80" s="44">
        <v>51560.0</v>
      </c>
      <c r="AU80" s="44">
        <v>130655.0</v>
      </c>
      <c r="AV80" s="44">
        <v>30293.0</v>
      </c>
      <c r="AW80" s="44">
        <v>4020.0</v>
      </c>
      <c r="AX80" s="71">
        <v>32354.0</v>
      </c>
      <c r="AY80" s="42">
        <v>828611.0</v>
      </c>
      <c r="AZ80" s="44">
        <v>660823.0</v>
      </c>
      <c r="BA80" s="44">
        <v>37225.0</v>
      </c>
      <c r="BB80" s="44">
        <v>84715.0</v>
      </c>
      <c r="BC80" s="44">
        <v>23497.0</v>
      </c>
      <c r="BD80" s="44">
        <v>2933.0</v>
      </c>
      <c r="BE80" s="71">
        <v>19418.0</v>
      </c>
    </row>
    <row r="81" ht="15.0" customHeight="1">
      <c r="A81" s="134" t="s">
        <v>722</v>
      </c>
      <c r="C81" s="79"/>
      <c r="D81" s="168">
        <v>2.0</v>
      </c>
      <c r="E81" s="72" t="s">
        <v>726</v>
      </c>
      <c r="F81" s="74" t="s">
        <v>727</v>
      </c>
      <c r="G81" s="69" t="s">
        <v>728</v>
      </c>
      <c r="H81" s="44" t="s">
        <v>729</v>
      </c>
      <c r="I81" s="73">
        <v>1955.0</v>
      </c>
      <c r="J81" s="75" t="s">
        <v>129</v>
      </c>
      <c r="K81" s="73">
        <v>2002.0</v>
      </c>
      <c r="L81" s="87">
        <f t="shared" si="28"/>
        <v>0.3878257363</v>
      </c>
      <c r="M81" s="124">
        <f t="shared" si="2"/>
        <v>0.5426615326</v>
      </c>
      <c r="N81" s="89">
        <f t="shared" si="29"/>
        <v>0.4167985413</v>
      </c>
      <c r="O81" s="89">
        <f t="shared" si="30"/>
        <v>0.5832014587</v>
      </c>
      <c r="P81" s="42" t="str">
        <f t="shared" si="5"/>
        <v>R+</v>
      </c>
      <c r="Q81" s="91">
        <f t="shared" si="6"/>
        <v>7.75298196</v>
      </c>
      <c r="R81" s="87">
        <f t="shared" si="7"/>
        <v>0.446917453</v>
      </c>
      <c r="S81" s="89">
        <f t="shared" si="8"/>
        <v>0.553082547</v>
      </c>
      <c r="T81" s="44" t="str">
        <f t="shared" si="9"/>
        <v>R+</v>
      </c>
      <c r="U81" s="91">
        <f t="shared" si="10"/>
        <v>7.273190441</v>
      </c>
      <c r="V81" s="87">
        <f t="shared" si="11"/>
        <v>0.4545557081</v>
      </c>
      <c r="W81" s="89">
        <f t="shared" si="12"/>
        <v>0.5454442919</v>
      </c>
      <c r="X81" s="44" t="str">
        <f t="shared" si="13"/>
        <v>R+</v>
      </c>
      <c r="Y81" s="91">
        <f t="shared" si="27"/>
        <v>8.23277348</v>
      </c>
      <c r="Z81" s="87">
        <f t="shared" si="15"/>
        <v>0.6673738818</v>
      </c>
      <c r="AA81" s="89">
        <f t="shared" si="16"/>
        <v>0.2631652886</v>
      </c>
      <c r="AB81" s="89">
        <f t="shared" si="17"/>
        <v>0.0434924638</v>
      </c>
      <c r="AC81" s="89">
        <f t="shared" si="18"/>
        <v>0.01304920604</v>
      </c>
      <c r="AD81" s="89">
        <f t="shared" si="19"/>
        <v>0.003558079376</v>
      </c>
      <c r="AE81" s="124">
        <f t="shared" si="20"/>
        <v>0.009361080316</v>
      </c>
      <c r="AF81" s="21"/>
      <c r="AG81" s="99">
        <v>1240075.0</v>
      </c>
      <c r="AH81" s="99">
        <v>480933.0</v>
      </c>
      <c r="AI81" s="99">
        <v>672941.0</v>
      </c>
      <c r="AJ81" s="99">
        <v>86201.0</v>
      </c>
      <c r="AK81" s="109">
        <f t="shared" si="21"/>
        <v>-7.75298196</v>
      </c>
      <c r="AL81" s="128">
        <v>865941.0</v>
      </c>
      <c r="AM81" s="130">
        <v>1071645.0</v>
      </c>
      <c r="AN81" s="132">
        <f t="shared" si="22"/>
        <v>-7.273190441</v>
      </c>
      <c r="AO81" s="128">
        <v>862449.0</v>
      </c>
      <c r="AP81" s="130">
        <v>1034896.0</v>
      </c>
      <c r="AQ81" s="132">
        <f t="shared" si="23"/>
        <v>-8.23277348</v>
      </c>
      <c r="AR81" s="42">
        <v>4625364.0</v>
      </c>
      <c r="AS81" s="44">
        <v>2962740.0</v>
      </c>
      <c r="AT81" s="44">
        <v>1279998.0</v>
      </c>
      <c r="AU81" s="44">
        <v>235682.0</v>
      </c>
      <c r="AV81" s="44">
        <v>60420.0</v>
      </c>
      <c r="AW81" s="44">
        <v>16614.0</v>
      </c>
      <c r="AX81" s="71">
        <v>69910.0</v>
      </c>
      <c r="AY81" s="42">
        <v>3544890.0</v>
      </c>
      <c r="AZ81" s="44">
        <v>2365767.0</v>
      </c>
      <c r="BA81" s="44">
        <v>932892.0</v>
      </c>
      <c r="BB81" s="44">
        <v>154176.0</v>
      </c>
      <c r="BC81" s="44">
        <v>46258.0</v>
      </c>
      <c r="BD81" s="44">
        <v>12613.0</v>
      </c>
      <c r="BE81" s="71">
        <v>33184.0</v>
      </c>
    </row>
    <row r="82" ht="15.0" customHeight="1">
      <c r="A82" s="120" t="s">
        <v>722</v>
      </c>
      <c r="C82" s="79"/>
      <c r="D82" s="144">
        <v>3.0</v>
      </c>
      <c r="E82" s="72" t="s">
        <v>730</v>
      </c>
      <c r="F82" s="74" t="s">
        <v>731</v>
      </c>
      <c r="G82" s="69" t="s">
        <v>732</v>
      </c>
      <c r="H82" s="44" t="s">
        <v>733</v>
      </c>
      <c r="I82" s="73">
        <v>1965.0</v>
      </c>
      <c r="J82" s="75" t="s">
        <v>734</v>
      </c>
      <c r="K82" s="73" t="s">
        <v>182</v>
      </c>
      <c r="L82" s="87">
        <f t="shared" si="28"/>
        <v>0.3709359781</v>
      </c>
      <c r="M82" s="124">
        <f t="shared" si="2"/>
        <v>0.6111589999</v>
      </c>
      <c r="N82" s="89">
        <f t="shared" si="29"/>
        <v>0.3776986813</v>
      </c>
      <c r="O82" s="89">
        <f t="shared" si="30"/>
        <v>0.6223013187</v>
      </c>
      <c r="P82" s="42" t="str">
        <f t="shared" si="5"/>
        <v>R+</v>
      </c>
      <c r="Q82" s="91">
        <f t="shared" si="6"/>
        <v>7.75298196</v>
      </c>
      <c r="R82" s="87">
        <f t="shared" si="7"/>
        <v>0.446917453</v>
      </c>
      <c r="S82" s="89">
        <f t="shared" si="8"/>
        <v>0.553082547</v>
      </c>
      <c r="T82" s="44" t="str">
        <f t="shared" si="9"/>
        <v>R+</v>
      </c>
      <c r="U82" s="91">
        <f t="shared" si="10"/>
        <v>7.273190441</v>
      </c>
      <c r="V82" s="87">
        <f t="shared" si="11"/>
        <v>0.4545557081</v>
      </c>
      <c r="W82" s="89">
        <f t="shared" si="12"/>
        <v>0.5454442919</v>
      </c>
      <c r="X82" s="44" t="str">
        <f t="shared" si="13"/>
        <v>R+</v>
      </c>
      <c r="Y82" s="91">
        <f t="shared" si="27"/>
        <v>8.23277348</v>
      </c>
      <c r="Z82" s="87">
        <f t="shared" si="15"/>
        <v>0.6673738818</v>
      </c>
      <c r="AA82" s="89">
        <f t="shared" si="16"/>
        <v>0.2631652886</v>
      </c>
      <c r="AB82" s="89">
        <f t="shared" si="17"/>
        <v>0.0434924638</v>
      </c>
      <c r="AC82" s="89">
        <f t="shared" si="18"/>
        <v>0.01304920604</v>
      </c>
      <c r="AD82" s="89">
        <f t="shared" si="19"/>
        <v>0.003558079376</v>
      </c>
      <c r="AE82" s="124">
        <f t="shared" si="20"/>
        <v>0.009361080316</v>
      </c>
      <c r="AF82" s="21"/>
      <c r="AG82" s="99">
        <v>1238982.0</v>
      </c>
      <c r="AH82" s="99">
        <v>459583.0</v>
      </c>
      <c r="AI82" s="99">
        <v>757215.0</v>
      </c>
      <c r="AJ82" s="99">
        <v>22184.0</v>
      </c>
      <c r="AK82" s="109">
        <f t="shared" si="21"/>
        <v>-7.75298196</v>
      </c>
      <c r="AL82" s="128">
        <v>865941.0</v>
      </c>
      <c r="AM82" s="130">
        <v>1071645.0</v>
      </c>
      <c r="AN82" s="132">
        <f t="shared" si="22"/>
        <v>-7.273190441</v>
      </c>
      <c r="AO82" s="128">
        <v>862449.0</v>
      </c>
      <c r="AP82" s="130">
        <v>1034896.0</v>
      </c>
      <c r="AQ82" s="132">
        <f t="shared" si="23"/>
        <v>-8.23277348</v>
      </c>
      <c r="AR82" s="42">
        <v>4625364.0</v>
      </c>
      <c r="AS82" s="44">
        <v>2962740.0</v>
      </c>
      <c r="AT82" s="44">
        <v>1279998.0</v>
      </c>
      <c r="AU82" s="44">
        <v>235682.0</v>
      </c>
      <c r="AV82" s="44">
        <v>60420.0</v>
      </c>
      <c r="AW82" s="44">
        <v>16614.0</v>
      </c>
      <c r="AX82" s="71">
        <v>69910.0</v>
      </c>
      <c r="AY82" s="42">
        <v>3544890.0</v>
      </c>
      <c r="AZ82" s="44">
        <v>2365767.0</v>
      </c>
      <c r="BA82" s="44">
        <v>932892.0</v>
      </c>
      <c r="BB82" s="44">
        <v>154176.0</v>
      </c>
      <c r="BC82" s="44">
        <v>46258.0</v>
      </c>
      <c r="BD82" s="44">
        <v>12613.0</v>
      </c>
      <c r="BE82" s="71">
        <v>33184.0</v>
      </c>
    </row>
    <row r="83" ht="15.0" customHeight="1">
      <c r="A83" s="134" t="s">
        <v>735</v>
      </c>
      <c r="C83" s="79"/>
      <c r="D83" s="168">
        <v>2.0</v>
      </c>
      <c r="E83" s="72" t="s">
        <v>255</v>
      </c>
      <c r="F83" s="74" t="s">
        <v>736</v>
      </c>
      <c r="G83" s="69" t="s">
        <v>737</v>
      </c>
      <c r="H83" s="44" t="s">
        <v>738</v>
      </c>
      <c r="I83" s="73">
        <v>1954.0</v>
      </c>
      <c r="J83" s="75" t="s">
        <v>110</v>
      </c>
      <c r="K83" s="73">
        <v>2014.0</v>
      </c>
      <c r="L83" s="87">
        <f t="shared" si="28"/>
        <v>0.2951054357</v>
      </c>
      <c r="M83" s="124">
        <f t="shared" si="2"/>
        <v>0.5037042074</v>
      </c>
      <c r="N83" s="89">
        <f t="shared" si="29"/>
        <v>0.3694314888</v>
      </c>
      <c r="O83" s="89">
        <f t="shared" si="30"/>
        <v>0.6305685112</v>
      </c>
      <c r="P83" s="42" t="str">
        <f t="shared" si="5"/>
        <v>R+</v>
      </c>
      <c r="Q83" s="91">
        <f t="shared" si="6"/>
        <v>9.5837432</v>
      </c>
      <c r="R83" s="87">
        <f t="shared" si="7"/>
        <v>0.4078150086</v>
      </c>
      <c r="S83" s="89">
        <f t="shared" si="8"/>
        <v>0.5921849914</v>
      </c>
      <c r="T83" s="44" t="str">
        <f t="shared" si="9"/>
        <v>R+</v>
      </c>
      <c r="U83" s="91">
        <f t="shared" si="10"/>
        <v>11.18343487</v>
      </c>
      <c r="V83" s="87">
        <f t="shared" si="11"/>
        <v>0.4570429277</v>
      </c>
      <c r="W83" s="89">
        <f t="shared" si="12"/>
        <v>0.5429570723</v>
      </c>
      <c r="X83" s="44" t="str">
        <f t="shared" si="13"/>
        <v>R+</v>
      </c>
      <c r="Y83" s="91">
        <f t="shared" si="27"/>
        <v>7.984051525</v>
      </c>
      <c r="Z83" s="87">
        <f t="shared" si="15"/>
        <v>0.8784493517</v>
      </c>
      <c r="AA83" s="89">
        <f t="shared" si="16"/>
        <v>0.01043045031</v>
      </c>
      <c r="AB83" s="89">
        <f t="shared" si="17"/>
        <v>0.02112750927</v>
      </c>
      <c r="AC83" s="89">
        <f t="shared" si="18"/>
        <v>0.009419627304</v>
      </c>
      <c r="AD83" s="89">
        <f t="shared" si="19"/>
        <v>0.06922501934</v>
      </c>
      <c r="AE83" s="124">
        <f t="shared" si="20"/>
        <v>0.01134804206</v>
      </c>
      <c r="AF83" s="21"/>
      <c r="AG83" s="99">
        <v>279412.0</v>
      </c>
      <c r="AH83" s="99">
        <v>82456.0</v>
      </c>
      <c r="AI83" s="99">
        <v>140741.0</v>
      </c>
      <c r="AJ83" s="99">
        <v>56215.0</v>
      </c>
      <c r="AK83" s="109">
        <f t="shared" si="21"/>
        <v>-9.5837432</v>
      </c>
      <c r="AL83" s="128">
        <v>145039.0</v>
      </c>
      <c r="AM83" s="130">
        <v>210610.0</v>
      </c>
      <c r="AN83" s="132">
        <f t="shared" si="22"/>
        <v>-11.18343487</v>
      </c>
      <c r="AO83" s="128">
        <v>170924.0</v>
      </c>
      <c r="AP83" s="130">
        <v>203054.0</v>
      </c>
      <c r="AQ83" s="132">
        <f t="shared" si="23"/>
        <v>-7.984051525</v>
      </c>
      <c r="AR83" s="42">
        <v>814180.0</v>
      </c>
      <c r="AS83" s="44">
        <v>689502.0</v>
      </c>
      <c r="AT83" s="44">
        <v>9959.0</v>
      </c>
      <c r="AU83" s="44">
        <v>22119.0</v>
      </c>
      <c r="AV83" s="44">
        <v>7866.0</v>
      </c>
      <c r="AW83" s="44">
        <v>69476.0</v>
      </c>
      <c r="AX83" s="71">
        <v>15258.0</v>
      </c>
      <c r="AY83" s="42">
        <v>611383.0</v>
      </c>
      <c r="AZ83" s="44">
        <v>537069.0</v>
      </c>
      <c r="BA83" s="44">
        <v>6377.0</v>
      </c>
      <c r="BB83" s="44">
        <v>12917.0</v>
      </c>
      <c r="BC83" s="44">
        <v>5759.0</v>
      </c>
      <c r="BD83" s="44">
        <v>42323.0</v>
      </c>
      <c r="BE83" s="71">
        <v>6938.0</v>
      </c>
    </row>
    <row r="84" ht="15.0" customHeight="1">
      <c r="A84" s="120" t="s">
        <v>735</v>
      </c>
      <c r="C84" s="79"/>
      <c r="D84" s="144">
        <v>3.0</v>
      </c>
      <c r="E84" s="72" t="s">
        <v>143</v>
      </c>
      <c r="F84" s="74" t="s">
        <v>744</v>
      </c>
      <c r="G84" s="69" t="s">
        <v>745</v>
      </c>
      <c r="H84" s="44" t="s">
        <v>746</v>
      </c>
      <c r="I84" s="73">
        <v>1961.0</v>
      </c>
      <c r="J84" s="75" t="s">
        <v>734</v>
      </c>
      <c r="K84" s="73">
        <v>2004.0</v>
      </c>
      <c r="L84" s="78">
        <f t="shared" si="28"/>
        <v>0</v>
      </c>
      <c r="M84" s="80">
        <f t="shared" si="2"/>
        <v>1</v>
      </c>
      <c r="N84" s="82">
        <f t="shared" si="29"/>
        <v>0</v>
      </c>
      <c r="O84" s="82">
        <f t="shared" si="30"/>
        <v>1</v>
      </c>
      <c r="P84" s="42" t="str">
        <f t="shared" si="5"/>
        <v>R+</v>
      </c>
      <c r="Q84" s="91">
        <f t="shared" si="6"/>
        <v>9.5837432</v>
      </c>
      <c r="R84" s="87">
        <f t="shared" si="7"/>
        <v>0.4078150086</v>
      </c>
      <c r="S84" s="89">
        <f t="shared" si="8"/>
        <v>0.5921849914</v>
      </c>
      <c r="T84" s="44" t="str">
        <f t="shared" si="9"/>
        <v>R+</v>
      </c>
      <c r="U84" s="91">
        <f t="shared" si="10"/>
        <v>11.18343487</v>
      </c>
      <c r="V84" s="87">
        <f t="shared" si="11"/>
        <v>0.4570429277</v>
      </c>
      <c r="W84" s="89">
        <f t="shared" si="12"/>
        <v>0.5429570723</v>
      </c>
      <c r="X84" s="44" t="str">
        <f t="shared" si="13"/>
        <v>R+</v>
      </c>
      <c r="Y84" s="91">
        <f t="shared" si="27"/>
        <v>7.984051525</v>
      </c>
      <c r="Z84" s="87">
        <f t="shared" si="15"/>
        <v>0.8784493517</v>
      </c>
      <c r="AA84" s="89">
        <f t="shared" si="16"/>
        <v>0.01043045031</v>
      </c>
      <c r="AB84" s="89">
        <f t="shared" si="17"/>
        <v>0.02112750927</v>
      </c>
      <c r="AC84" s="89">
        <f t="shared" si="18"/>
        <v>0.009419627304</v>
      </c>
      <c r="AD84" s="89">
        <f t="shared" si="19"/>
        <v>0.06922501934</v>
      </c>
      <c r="AE84" s="124">
        <f t="shared" si="20"/>
        <v>0.01134804206</v>
      </c>
      <c r="AF84" s="21"/>
      <c r="AG84" s="99">
        <v>227947.0</v>
      </c>
      <c r="AH84" s="99">
        <v>0.0</v>
      </c>
      <c r="AI84" s="99">
        <v>227947.0</v>
      </c>
      <c r="AJ84" s="99">
        <v>0.0</v>
      </c>
      <c r="AK84" s="109">
        <f t="shared" si="21"/>
        <v>-9.5837432</v>
      </c>
      <c r="AL84" s="128">
        <v>145039.0</v>
      </c>
      <c r="AM84" s="130">
        <v>210610.0</v>
      </c>
      <c r="AN84" s="132">
        <f t="shared" si="22"/>
        <v>-11.18343487</v>
      </c>
      <c r="AO84" s="128">
        <v>170924.0</v>
      </c>
      <c r="AP84" s="130">
        <v>203054.0</v>
      </c>
      <c r="AQ84" s="132">
        <f t="shared" si="23"/>
        <v>-7.984051525</v>
      </c>
      <c r="AR84" s="42">
        <v>814180.0</v>
      </c>
      <c r="AS84" s="44">
        <v>689502.0</v>
      </c>
      <c r="AT84" s="44">
        <v>9959.0</v>
      </c>
      <c r="AU84" s="44">
        <v>22119.0</v>
      </c>
      <c r="AV84" s="44">
        <v>7866.0</v>
      </c>
      <c r="AW84" s="44">
        <v>69476.0</v>
      </c>
      <c r="AX84" s="71">
        <v>15258.0</v>
      </c>
      <c r="AY84" s="42">
        <v>611383.0</v>
      </c>
      <c r="AZ84" s="44">
        <v>537069.0</v>
      </c>
      <c r="BA84" s="44">
        <v>6377.0</v>
      </c>
      <c r="BB84" s="44">
        <v>12917.0</v>
      </c>
      <c r="BC84" s="44">
        <v>5759.0</v>
      </c>
      <c r="BD84" s="44">
        <v>42323.0</v>
      </c>
      <c r="BE84" s="71">
        <v>6938.0</v>
      </c>
    </row>
    <row r="85" ht="15.0" customHeight="1">
      <c r="A85" s="134" t="s">
        <v>747</v>
      </c>
      <c r="C85" s="79"/>
      <c r="D85" s="156">
        <v>1.0</v>
      </c>
      <c r="E85" s="72" t="s">
        <v>592</v>
      </c>
      <c r="F85" s="74" t="s">
        <v>748</v>
      </c>
      <c r="G85" s="69" t="s">
        <v>749</v>
      </c>
      <c r="H85" s="44" t="s">
        <v>750</v>
      </c>
      <c r="I85" s="73">
        <v>1952.0</v>
      </c>
      <c r="J85" s="75" t="s">
        <v>100</v>
      </c>
      <c r="K85" s="73">
        <v>2006.0</v>
      </c>
      <c r="L85" s="87">
        <f t="shared" si="28"/>
        <v>0.3040659029</v>
      </c>
      <c r="M85" s="124">
        <f t="shared" si="2"/>
        <v>0.6489157549</v>
      </c>
      <c r="N85" s="89">
        <f t="shared" si="29"/>
        <v>0.3190679489</v>
      </c>
      <c r="O85" s="89">
        <f t="shared" si="30"/>
        <v>0.6809320511</v>
      </c>
      <c r="P85" s="42" t="str">
        <f t="shared" si="5"/>
        <v>R+</v>
      </c>
      <c r="Q85" s="91">
        <f t="shared" si="6"/>
        <v>11.81791168</v>
      </c>
      <c r="R85" s="87">
        <f t="shared" si="7"/>
        <v>0.3964892847</v>
      </c>
      <c r="S85" s="89">
        <f t="shared" si="8"/>
        <v>0.6035107153</v>
      </c>
      <c r="T85" s="44" t="str">
        <f t="shared" si="9"/>
        <v>R+</v>
      </c>
      <c r="U85" s="91">
        <f t="shared" si="10"/>
        <v>12.31600726</v>
      </c>
      <c r="V85" s="87">
        <f t="shared" si="11"/>
        <v>0.423685282</v>
      </c>
      <c r="W85" s="89">
        <f t="shared" si="12"/>
        <v>0.576314718</v>
      </c>
      <c r="X85" s="44" t="str">
        <f t="shared" si="13"/>
        <v>R+</v>
      </c>
      <c r="Y85" s="91">
        <f t="shared" si="27"/>
        <v>11.31981609</v>
      </c>
      <c r="Z85" s="87">
        <f t="shared" si="15"/>
        <v>0.7809269657</v>
      </c>
      <c r="AA85" s="89">
        <f t="shared" si="16"/>
        <v>0.1547704956</v>
      </c>
      <c r="AB85" s="89">
        <f t="shared" si="17"/>
        <v>0.03752620562</v>
      </c>
      <c r="AC85" s="89">
        <f t="shared" si="18"/>
        <v>0.01428938431</v>
      </c>
      <c r="AD85" s="89">
        <f t="shared" si="19"/>
        <v>0.002681385801</v>
      </c>
      <c r="AE85" s="124">
        <f t="shared" si="20"/>
        <v>0.009805562932</v>
      </c>
      <c r="AF85" s="21"/>
      <c r="AG85" s="99">
        <v>2321477.0</v>
      </c>
      <c r="AH85" s="99">
        <v>705882.0</v>
      </c>
      <c r="AI85" s="99">
        <v>1506443.0</v>
      </c>
      <c r="AJ85" s="99">
        <v>109152.0</v>
      </c>
      <c r="AK85" s="109">
        <f t="shared" si="21"/>
        <v>-11.81791168</v>
      </c>
      <c r="AL85" s="128">
        <v>960709.0</v>
      </c>
      <c r="AM85" s="130">
        <v>1462330.0</v>
      </c>
      <c r="AN85" s="132">
        <f t="shared" si="22"/>
        <v>-12.31600726</v>
      </c>
      <c r="AO85" s="128">
        <v>1087437.0</v>
      </c>
      <c r="AP85" s="130">
        <v>1479178.0</v>
      </c>
      <c r="AQ85" s="132">
        <f t="shared" si="23"/>
        <v>-11.31981609</v>
      </c>
      <c r="AR85" s="42">
        <v>6346105.0</v>
      </c>
      <c r="AS85" s="44">
        <v>4800782.0</v>
      </c>
      <c r="AT85" s="44">
        <v>1049391.0</v>
      </c>
      <c r="AU85" s="44">
        <v>290059.0</v>
      </c>
      <c r="AV85" s="44">
        <v>93078.0</v>
      </c>
      <c r="AW85" s="44">
        <v>16302.0</v>
      </c>
      <c r="AX85" s="71">
        <v>96493.0</v>
      </c>
      <c r="AY85" s="42">
        <v>4850104.0</v>
      </c>
      <c r="AZ85" s="44">
        <v>3787577.0</v>
      </c>
      <c r="BA85" s="44">
        <v>750653.0</v>
      </c>
      <c r="BB85" s="44">
        <v>182006.0</v>
      </c>
      <c r="BC85" s="44">
        <v>69305.0</v>
      </c>
      <c r="BD85" s="44">
        <v>13005.0</v>
      </c>
      <c r="BE85" s="71">
        <v>47558.0</v>
      </c>
    </row>
    <row r="86" ht="15.0" customHeight="1">
      <c r="A86" s="120" t="s">
        <v>747</v>
      </c>
      <c r="C86" s="79"/>
      <c r="D86" s="168">
        <v>2.0</v>
      </c>
      <c r="E86" s="72" t="s">
        <v>757</v>
      </c>
      <c r="F86" s="74" t="s">
        <v>758</v>
      </c>
      <c r="G86" s="69" t="s">
        <v>759</v>
      </c>
      <c r="H86" s="44" t="s">
        <v>760</v>
      </c>
      <c r="I86" s="73">
        <v>1940.0</v>
      </c>
      <c r="J86" s="75" t="s">
        <v>100</v>
      </c>
      <c r="K86" s="73">
        <v>2002.0</v>
      </c>
      <c r="L86" s="87">
        <f t="shared" si="28"/>
        <v>0.3186527517</v>
      </c>
      <c r="M86" s="124">
        <f t="shared" si="2"/>
        <v>0.6186680349</v>
      </c>
      <c r="N86" s="89">
        <f t="shared" si="29"/>
        <v>0.3399612558</v>
      </c>
      <c r="O86" s="89">
        <f t="shared" si="30"/>
        <v>0.6600387442</v>
      </c>
      <c r="P86" s="42" t="str">
        <f t="shared" si="5"/>
        <v>R+</v>
      </c>
      <c r="Q86" s="91">
        <f t="shared" si="6"/>
        <v>11.81791168</v>
      </c>
      <c r="R86" s="87">
        <f t="shared" si="7"/>
        <v>0.3964892847</v>
      </c>
      <c r="S86" s="89">
        <f t="shared" si="8"/>
        <v>0.6035107153</v>
      </c>
      <c r="T86" s="44" t="str">
        <f t="shared" si="9"/>
        <v>R+</v>
      </c>
      <c r="U86" s="91">
        <f t="shared" si="10"/>
        <v>12.31600726</v>
      </c>
      <c r="V86" s="87">
        <f t="shared" si="11"/>
        <v>0.423685282</v>
      </c>
      <c r="W86" s="89">
        <f t="shared" si="12"/>
        <v>0.576314718</v>
      </c>
      <c r="X86" s="44" t="str">
        <f t="shared" si="13"/>
        <v>R+</v>
      </c>
      <c r="Y86" s="91">
        <f t="shared" si="27"/>
        <v>11.31981609</v>
      </c>
      <c r="Z86" s="87">
        <f t="shared" si="15"/>
        <v>0.7809269657</v>
      </c>
      <c r="AA86" s="89">
        <f t="shared" si="16"/>
        <v>0.1547704956</v>
      </c>
      <c r="AB86" s="89">
        <f t="shared" si="17"/>
        <v>0.03752620562</v>
      </c>
      <c r="AC86" s="89">
        <f t="shared" si="18"/>
        <v>0.01428938431</v>
      </c>
      <c r="AD86" s="89">
        <f t="shared" si="19"/>
        <v>0.002681385801</v>
      </c>
      <c r="AE86" s="124">
        <f t="shared" si="20"/>
        <v>0.009805562932</v>
      </c>
      <c r="AF86" s="21"/>
      <c r="AG86" s="99">
        <v>1374060.0</v>
      </c>
      <c r="AH86" s="99">
        <v>437848.0</v>
      </c>
      <c r="AI86" s="99">
        <v>850087.0</v>
      </c>
      <c r="AJ86" s="99">
        <v>86125.0</v>
      </c>
      <c r="AK86" s="109">
        <f t="shared" si="21"/>
        <v>-11.81791168</v>
      </c>
      <c r="AL86" s="128">
        <v>960709.0</v>
      </c>
      <c r="AM86" s="130">
        <v>1462330.0</v>
      </c>
      <c r="AN86" s="132">
        <f t="shared" si="22"/>
        <v>-12.31600726</v>
      </c>
      <c r="AO86" s="128">
        <v>1087437.0</v>
      </c>
      <c r="AP86" s="130">
        <v>1479178.0</v>
      </c>
      <c r="AQ86" s="132">
        <f t="shared" si="23"/>
        <v>-11.31981609</v>
      </c>
      <c r="AR86" s="42">
        <v>6346105.0</v>
      </c>
      <c r="AS86" s="44">
        <v>4800782.0</v>
      </c>
      <c r="AT86" s="44">
        <v>1049391.0</v>
      </c>
      <c r="AU86" s="44">
        <v>290059.0</v>
      </c>
      <c r="AV86" s="44">
        <v>93078.0</v>
      </c>
      <c r="AW86" s="44">
        <v>16302.0</v>
      </c>
      <c r="AX86" s="71">
        <v>96493.0</v>
      </c>
      <c r="AY86" s="42">
        <v>4850104.0</v>
      </c>
      <c r="AZ86" s="44">
        <v>3787577.0</v>
      </c>
      <c r="BA86" s="44">
        <v>750653.0</v>
      </c>
      <c r="BB86" s="44">
        <v>182006.0</v>
      </c>
      <c r="BC86" s="44">
        <v>69305.0</v>
      </c>
      <c r="BD86" s="44">
        <v>13005.0</v>
      </c>
      <c r="BE86" s="71">
        <v>47558.0</v>
      </c>
    </row>
    <row r="87" ht="15.0" customHeight="1">
      <c r="A87" s="134" t="s">
        <v>761</v>
      </c>
      <c r="C87" s="79"/>
      <c r="D87" s="156">
        <v>1.0</v>
      </c>
      <c r="E87" s="72" t="s">
        <v>762</v>
      </c>
      <c r="F87" s="74" t="s">
        <v>763</v>
      </c>
      <c r="G87" s="69" t="s">
        <v>764</v>
      </c>
      <c r="H87" s="44" t="s">
        <v>765</v>
      </c>
      <c r="I87" s="73">
        <v>1970.0</v>
      </c>
      <c r="J87" s="75" t="s">
        <v>129</v>
      </c>
      <c r="K87" s="73">
        <v>2012.0</v>
      </c>
      <c r="L87" s="87">
        <f t="shared" si="28"/>
        <v>0.4062300456</v>
      </c>
      <c r="M87" s="124">
        <f t="shared" si="2"/>
        <v>0.5645565786</v>
      </c>
      <c r="N87" s="89">
        <f t="shared" si="29"/>
        <v>0.4184545146</v>
      </c>
      <c r="O87" s="89">
        <f t="shared" si="30"/>
        <v>0.5815454854</v>
      </c>
      <c r="P87" s="42" t="str">
        <f t="shared" si="5"/>
        <v>R+</v>
      </c>
      <c r="Q87" s="91">
        <f t="shared" si="6"/>
        <v>9.798556997</v>
      </c>
      <c r="R87" s="87">
        <f t="shared" si="7"/>
        <v>0.4199210278</v>
      </c>
      <c r="S87" s="89">
        <f t="shared" si="8"/>
        <v>0.5800789722</v>
      </c>
      <c r="T87" s="44" t="str">
        <f t="shared" si="9"/>
        <v>R+</v>
      </c>
      <c r="U87" s="91">
        <f t="shared" si="10"/>
        <v>9.972832952</v>
      </c>
      <c r="V87" s="87">
        <f t="shared" si="11"/>
        <v>0.4406406325</v>
      </c>
      <c r="W87" s="89">
        <f t="shared" si="12"/>
        <v>0.5593593675</v>
      </c>
      <c r="X87" s="44" t="str">
        <f t="shared" si="13"/>
        <v>R+</v>
      </c>
      <c r="Y87" s="91">
        <f t="shared" si="27"/>
        <v>9.624281041</v>
      </c>
      <c r="Z87" s="87">
        <f t="shared" si="15"/>
        <v>0.4964341385</v>
      </c>
      <c r="AA87" s="89">
        <f t="shared" si="16"/>
        <v>0.113583655</v>
      </c>
      <c r="AB87" s="89">
        <f t="shared" si="17"/>
        <v>0.3360630959</v>
      </c>
      <c r="AC87" s="89">
        <f t="shared" si="18"/>
        <v>0.03992837095</v>
      </c>
      <c r="AD87" s="89">
        <f t="shared" si="19"/>
        <v>0.00338385668</v>
      </c>
      <c r="AE87" s="124">
        <f t="shared" si="20"/>
        <v>0.01060688301</v>
      </c>
      <c r="AF87" s="21"/>
      <c r="AG87" s="99">
        <v>7864822.0</v>
      </c>
      <c r="AH87" s="99">
        <v>3194927.0</v>
      </c>
      <c r="AI87" s="99">
        <v>4440137.0</v>
      </c>
      <c r="AJ87" s="99">
        <v>229758.0</v>
      </c>
      <c r="AK87" s="109">
        <f t="shared" si="21"/>
        <v>-9.798556997</v>
      </c>
      <c r="AL87" s="128">
        <v>3308124.0</v>
      </c>
      <c r="AM87" s="130">
        <v>4569843.0</v>
      </c>
      <c r="AN87" s="132">
        <f t="shared" si="22"/>
        <v>-9.972832952</v>
      </c>
      <c r="AO87" s="128">
        <v>3528633.0</v>
      </c>
      <c r="AP87" s="130">
        <v>4479328.0</v>
      </c>
      <c r="AQ87" s="132">
        <f t="shared" si="23"/>
        <v>-9.624281041</v>
      </c>
      <c r="AR87" s="42">
        <v>2.5145554E7</v>
      </c>
      <c r="AS87" s="44">
        <v>1.1397345E7</v>
      </c>
      <c r="AT87" s="44">
        <v>2886818.0</v>
      </c>
      <c r="AU87" s="44">
        <v>9460921.0</v>
      </c>
      <c r="AV87" s="44">
        <v>966346.0</v>
      </c>
      <c r="AW87" s="44">
        <v>80586.0</v>
      </c>
      <c r="AX87" s="71">
        <v>353538.0</v>
      </c>
      <c r="AY87" s="42">
        <v>1.8279734E7</v>
      </c>
      <c r="AZ87" s="44">
        <v>9074684.0</v>
      </c>
      <c r="BA87" s="44">
        <v>2076279.0</v>
      </c>
      <c r="BB87" s="44">
        <v>6143144.0</v>
      </c>
      <c r="BC87" s="44">
        <v>729880.0</v>
      </c>
      <c r="BD87" s="44">
        <v>61856.0</v>
      </c>
      <c r="BE87" s="71">
        <v>193891.0</v>
      </c>
    </row>
    <row r="88" ht="15.0" customHeight="1">
      <c r="A88" s="120" t="s">
        <v>761</v>
      </c>
      <c r="C88" s="79"/>
      <c r="D88" s="168">
        <v>2.0</v>
      </c>
      <c r="E88" s="72" t="s">
        <v>143</v>
      </c>
      <c r="F88" s="74" t="s">
        <v>766</v>
      </c>
      <c r="G88" s="69" t="s">
        <v>767</v>
      </c>
      <c r="H88" s="44" t="s">
        <v>768</v>
      </c>
      <c r="I88" s="73">
        <v>1952.0</v>
      </c>
      <c r="J88" s="75" t="s">
        <v>769</v>
      </c>
      <c r="K88" s="73">
        <v>2002.0</v>
      </c>
      <c r="L88" s="87">
        <f t="shared" si="28"/>
        <v>0.3436455814</v>
      </c>
      <c r="M88" s="124">
        <f t="shared" si="2"/>
        <v>0.6156002251</v>
      </c>
      <c r="N88" s="89">
        <f t="shared" si="29"/>
        <v>0.3582455915</v>
      </c>
      <c r="O88" s="89">
        <f t="shared" si="30"/>
        <v>0.6417544085</v>
      </c>
      <c r="P88" s="42" t="str">
        <f t="shared" si="5"/>
        <v>R+</v>
      </c>
      <c r="Q88" s="91">
        <f t="shared" si="6"/>
        <v>9.798556997</v>
      </c>
      <c r="R88" s="87">
        <f t="shared" si="7"/>
        <v>0.4199210278</v>
      </c>
      <c r="S88" s="89">
        <f t="shared" si="8"/>
        <v>0.5800789722</v>
      </c>
      <c r="T88" s="44" t="str">
        <f t="shared" si="9"/>
        <v>R+</v>
      </c>
      <c r="U88" s="91">
        <f t="shared" si="10"/>
        <v>9.972832952</v>
      </c>
      <c r="V88" s="87">
        <f t="shared" si="11"/>
        <v>0.4406406325</v>
      </c>
      <c r="W88" s="89">
        <f t="shared" si="12"/>
        <v>0.5593593675</v>
      </c>
      <c r="X88" s="44" t="str">
        <f t="shared" si="13"/>
        <v>R+</v>
      </c>
      <c r="Y88" s="91">
        <f t="shared" si="27"/>
        <v>9.624281041</v>
      </c>
      <c r="Z88" s="87">
        <f t="shared" si="15"/>
        <v>0.4964341385</v>
      </c>
      <c r="AA88" s="89">
        <f t="shared" si="16"/>
        <v>0.113583655</v>
      </c>
      <c r="AB88" s="89">
        <f t="shared" si="17"/>
        <v>0.3360630959</v>
      </c>
      <c r="AC88" s="89">
        <f t="shared" si="18"/>
        <v>0.03992837095</v>
      </c>
      <c r="AD88" s="89">
        <f t="shared" si="19"/>
        <v>0.00338385668</v>
      </c>
      <c r="AE88" s="124">
        <f t="shared" si="20"/>
        <v>0.01060688301</v>
      </c>
      <c r="AF88" s="21"/>
      <c r="AG88" s="99">
        <v>4648356.0</v>
      </c>
      <c r="AH88" s="99">
        <v>1597387.0</v>
      </c>
      <c r="AI88" s="99">
        <v>2861529.0</v>
      </c>
      <c r="AJ88" s="99">
        <v>189440.0</v>
      </c>
      <c r="AK88" s="109">
        <f t="shared" si="21"/>
        <v>-9.798556997</v>
      </c>
      <c r="AL88" s="128">
        <v>3308124.0</v>
      </c>
      <c r="AM88" s="130">
        <v>4569843.0</v>
      </c>
      <c r="AN88" s="132">
        <f t="shared" si="22"/>
        <v>-9.972832952</v>
      </c>
      <c r="AO88" s="128">
        <v>3528633.0</v>
      </c>
      <c r="AP88" s="130">
        <v>4479328.0</v>
      </c>
      <c r="AQ88" s="132">
        <f t="shared" si="23"/>
        <v>-9.624281041</v>
      </c>
      <c r="AR88" s="42">
        <v>2.5145554E7</v>
      </c>
      <c r="AS88" s="44">
        <v>1.1397345E7</v>
      </c>
      <c r="AT88" s="44">
        <v>2886818.0</v>
      </c>
      <c r="AU88" s="44">
        <v>9460921.0</v>
      </c>
      <c r="AV88" s="44">
        <v>966346.0</v>
      </c>
      <c r="AW88" s="44">
        <v>80586.0</v>
      </c>
      <c r="AX88" s="71">
        <v>353538.0</v>
      </c>
      <c r="AY88" s="42">
        <v>1.8279734E7</v>
      </c>
      <c r="AZ88" s="44">
        <v>9074684.0</v>
      </c>
      <c r="BA88" s="44">
        <v>2076279.0</v>
      </c>
      <c r="BB88" s="44">
        <v>6143144.0</v>
      </c>
      <c r="BC88" s="44">
        <v>729880.0</v>
      </c>
      <c r="BD88" s="44">
        <v>61856.0</v>
      </c>
      <c r="BE88" s="71">
        <v>193891.0</v>
      </c>
    </row>
    <row r="89" ht="15.0" customHeight="1">
      <c r="A89" s="134" t="s">
        <v>776</v>
      </c>
      <c r="C89" s="79"/>
      <c r="D89" s="156">
        <v>1.0</v>
      </c>
      <c r="E89" s="72" t="s">
        <v>777</v>
      </c>
      <c r="F89" s="74" t="s">
        <v>778</v>
      </c>
      <c r="G89" s="69" t="s">
        <v>779</v>
      </c>
      <c r="H89" s="44" t="s">
        <v>780</v>
      </c>
      <c r="I89" s="73">
        <v>1934.0</v>
      </c>
      <c r="J89" s="75" t="s">
        <v>151</v>
      </c>
      <c r="K89" s="73">
        <v>1976.0</v>
      </c>
      <c r="L89" s="87">
        <f t="shared" si="28"/>
        <v>0.2998040522</v>
      </c>
      <c r="M89" s="124">
        <f t="shared" si="2"/>
        <v>0.6531009503</v>
      </c>
      <c r="N89" s="89">
        <f t="shared" si="29"/>
        <v>0.3146211337</v>
      </c>
      <c r="O89" s="89">
        <f t="shared" si="30"/>
        <v>0.6853788663</v>
      </c>
      <c r="P89" s="42" t="str">
        <f t="shared" si="5"/>
        <v>R+</v>
      </c>
      <c r="Q89" s="91">
        <f t="shared" si="6"/>
        <v>22.40291515</v>
      </c>
      <c r="R89" s="87">
        <f t="shared" si="7"/>
        <v>0.253738111</v>
      </c>
      <c r="S89" s="89">
        <f t="shared" si="8"/>
        <v>0.746261889</v>
      </c>
      <c r="T89" s="44" t="str">
        <f t="shared" si="9"/>
        <v>R+</v>
      </c>
      <c r="U89" s="91">
        <f t="shared" si="10"/>
        <v>26.59112463</v>
      </c>
      <c r="V89" s="87">
        <f t="shared" si="11"/>
        <v>0.3547363863</v>
      </c>
      <c r="W89" s="89">
        <f t="shared" si="12"/>
        <v>0.6452636137</v>
      </c>
      <c r="X89" s="44" t="str">
        <f t="shared" si="13"/>
        <v>R+</v>
      </c>
      <c r="Y89" s="91">
        <f t="shared" si="27"/>
        <v>18.21470566</v>
      </c>
      <c r="Z89" s="87">
        <f t="shared" si="15"/>
        <v>0.8260352748</v>
      </c>
      <c r="AA89" s="89">
        <f t="shared" si="16"/>
        <v>0.008667858869</v>
      </c>
      <c r="AB89" s="89">
        <f t="shared" si="17"/>
        <v>0.1133177132</v>
      </c>
      <c r="AC89" s="89">
        <f t="shared" si="18"/>
        <v>0.02983693944</v>
      </c>
      <c r="AD89" s="89">
        <f t="shared" si="19"/>
        <v>0.009740841216</v>
      </c>
      <c r="AE89" s="124">
        <f t="shared" si="20"/>
        <v>0.01240137253</v>
      </c>
      <c r="AF89" s="21"/>
      <c r="AG89" s="99">
        <v>1006901.0</v>
      </c>
      <c r="AH89" s="99">
        <v>301873.0</v>
      </c>
      <c r="AI89" s="99">
        <v>657608.0</v>
      </c>
      <c r="AJ89" s="99">
        <v>47420.0</v>
      </c>
      <c r="AK89" s="109">
        <f t="shared" si="21"/>
        <v>-22.40291515</v>
      </c>
      <c r="AL89" s="128">
        <v>251813.0</v>
      </c>
      <c r="AM89" s="130">
        <v>740600.0</v>
      </c>
      <c r="AN89" s="132">
        <f t="shared" si="22"/>
        <v>-26.59112463</v>
      </c>
      <c r="AO89" s="128">
        <v>327670.0</v>
      </c>
      <c r="AP89" s="130">
        <v>596030.0</v>
      </c>
      <c r="AQ89" s="132">
        <f t="shared" si="23"/>
        <v>-18.21470566</v>
      </c>
      <c r="AR89" s="42">
        <v>2763878.0</v>
      </c>
      <c r="AS89" s="44">
        <v>2221712.0</v>
      </c>
      <c r="AT89" s="44">
        <v>25951.0</v>
      </c>
      <c r="AU89" s="44">
        <v>358340.0</v>
      </c>
      <c r="AV89" s="44">
        <v>78085.0</v>
      </c>
      <c r="AW89" s="44">
        <v>27081.0</v>
      </c>
      <c r="AX89" s="71">
        <v>52709.0</v>
      </c>
      <c r="AY89" s="42">
        <v>1892855.0</v>
      </c>
      <c r="AZ89" s="44">
        <v>1563565.0</v>
      </c>
      <c r="BA89" s="44">
        <v>16407.0</v>
      </c>
      <c r="BB89" s="44">
        <v>214494.0</v>
      </c>
      <c r="BC89" s="44">
        <v>56477.0</v>
      </c>
      <c r="BD89" s="44">
        <v>18438.0</v>
      </c>
      <c r="BE89" s="71">
        <v>23474.0</v>
      </c>
    </row>
    <row r="90" ht="15.0" customHeight="1">
      <c r="A90" s="120" t="s">
        <v>776</v>
      </c>
      <c r="C90" s="79"/>
      <c r="D90" s="144">
        <v>3.0</v>
      </c>
      <c r="E90" s="72" t="s">
        <v>255</v>
      </c>
      <c r="F90" s="74" t="s">
        <v>678</v>
      </c>
      <c r="G90" s="69" t="s">
        <v>781</v>
      </c>
      <c r="H90" s="44" t="s">
        <v>782</v>
      </c>
      <c r="I90" s="73">
        <v>1971.0</v>
      </c>
      <c r="J90" s="75" t="s">
        <v>151</v>
      </c>
      <c r="K90" s="73">
        <v>2010.0</v>
      </c>
      <c r="L90" s="87">
        <f t="shared" si="28"/>
        <v>0.3276672415</v>
      </c>
      <c r="M90" s="124">
        <f t="shared" si="2"/>
        <v>0.6155903248</v>
      </c>
      <c r="N90" s="89">
        <f t="shared" si="29"/>
        <v>0.3473783335</v>
      </c>
      <c r="O90" s="89">
        <f t="shared" si="30"/>
        <v>0.6526216665</v>
      </c>
      <c r="P90" s="42" t="str">
        <f t="shared" si="5"/>
        <v>R+</v>
      </c>
      <c r="Q90" s="91">
        <f t="shared" si="6"/>
        <v>22.40291515</v>
      </c>
      <c r="R90" s="87">
        <f t="shared" si="7"/>
        <v>0.253738111</v>
      </c>
      <c r="S90" s="89">
        <f t="shared" si="8"/>
        <v>0.746261889</v>
      </c>
      <c r="T90" s="44" t="str">
        <f t="shared" si="9"/>
        <v>R+</v>
      </c>
      <c r="U90" s="91">
        <f t="shared" si="10"/>
        <v>26.59112463</v>
      </c>
      <c r="V90" s="87">
        <f t="shared" si="11"/>
        <v>0.3547363863</v>
      </c>
      <c r="W90" s="89">
        <f t="shared" si="12"/>
        <v>0.6452636137</v>
      </c>
      <c r="X90" s="44" t="str">
        <f t="shared" si="13"/>
        <v>R+</v>
      </c>
      <c r="Y90" s="91">
        <f t="shared" si="27"/>
        <v>18.21470566</v>
      </c>
      <c r="Z90" s="87">
        <f t="shared" si="15"/>
        <v>0.8260352748</v>
      </c>
      <c r="AA90" s="89">
        <f t="shared" si="16"/>
        <v>0.008667858869</v>
      </c>
      <c r="AB90" s="89">
        <f t="shared" si="17"/>
        <v>0.1133177132</v>
      </c>
      <c r="AC90" s="89">
        <f t="shared" si="18"/>
        <v>0.02983693944</v>
      </c>
      <c r="AD90" s="89">
        <f t="shared" si="19"/>
        <v>0.009740841216</v>
      </c>
      <c r="AE90" s="124">
        <f t="shared" si="20"/>
        <v>0.01240137253</v>
      </c>
      <c r="AF90" s="21"/>
      <c r="AG90" s="99">
        <v>633829.0</v>
      </c>
      <c r="AH90" s="99">
        <v>207685.0</v>
      </c>
      <c r="AI90" s="99">
        <v>390179.0</v>
      </c>
      <c r="AJ90" s="99">
        <v>35965.0</v>
      </c>
      <c r="AK90" s="109">
        <f t="shared" si="21"/>
        <v>-22.40291515</v>
      </c>
      <c r="AL90" s="128">
        <v>251813.0</v>
      </c>
      <c r="AM90" s="130">
        <v>740600.0</v>
      </c>
      <c r="AN90" s="132">
        <f t="shared" si="22"/>
        <v>-26.59112463</v>
      </c>
      <c r="AO90" s="128">
        <v>327670.0</v>
      </c>
      <c r="AP90" s="130">
        <v>596030.0</v>
      </c>
      <c r="AQ90" s="132">
        <f t="shared" si="23"/>
        <v>-18.21470566</v>
      </c>
      <c r="AR90" s="42">
        <v>2763878.0</v>
      </c>
      <c r="AS90" s="44">
        <v>2221712.0</v>
      </c>
      <c r="AT90" s="44">
        <v>25951.0</v>
      </c>
      <c r="AU90" s="44">
        <v>358340.0</v>
      </c>
      <c r="AV90" s="44">
        <v>78085.0</v>
      </c>
      <c r="AW90" s="44">
        <v>27081.0</v>
      </c>
      <c r="AX90" s="71">
        <v>52709.0</v>
      </c>
      <c r="AY90" s="42">
        <v>1892855.0</v>
      </c>
      <c r="AZ90" s="44">
        <v>1563565.0</v>
      </c>
      <c r="BA90" s="44">
        <v>16407.0</v>
      </c>
      <c r="BB90" s="44">
        <v>214494.0</v>
      </c>
      <c r="BC90" s="44">
        <v>56477.0</v>
      </c>
      <c r="BD90" s="44">
        <v>18438.0</v>
      </c>
      <c r="BE90" s="71">
        <v>23474.0</v>
      </c>
    </row>
    <row r="91" ht="15.0" customHeight="1">
      <c r="A91" s="134" t="s">
        <v>790</v>
      </c>
      <c r="C91" s="79"/>
      <c r="D91" s="156">
        <v>1.0</v>
      </c>
      <c r="E91" s="218" t="s">
        <v>791</v>
      </c>
      <c r="F91" s="219" t="s">
        <v>792</v>
      </c>
      <c r="G91" s="69" t="s">
        <v>793</v>
      </c>
      <c r="H91" s="44" t="s">
        <v>794</v>
      </c>
      <c r="I91" s="73">
        <v>1941.0</v>
      </c>
      <c r="J91" s="75" t="s">
        <v>175</v>
      </c>
      <c r="K91" s="73">
        <v>2006.0</v>
      </c>
      <c r="L91" s="147">
        <f>AJ91/AG91</f>
        <v>0.710419449</v>
      </c>
      <c r="M91" s="124">
        <f t="shared" si="2"/>
        <v>0.2487468863</v>
      </c>
      <c r="N91" s="221">
        <f>AJ91/(AI91+AJ91)</f>
        <v>0.740663452</v>
      </c>
      <c r="O91" s="89">
        <f>AI91/(AI91+AJ91)</f>
        <v>0.259336548</v>
      </c>
      <c r="P91" s="42" t="str">
        <f t="shared" si="5"/>
        <v>D+</v>
      </c>
      <c r="Q91" s="180">
        <f t="shared" si="6"/>
        <v>15.74658027</v>
      </c>
      <c r="R91" s="87">
        <f t="shared" si="7"/>
        <v>0.6824725883</v>
      </c>
      <c r="S91" s="89">
        <f t="shared" si="8"/>
        <v>0.3175274117</v>
      </c>
      <c r="T91" s="44" t="str">
        <f t="shared" si="9"/>
        <v>D+</v>
      </c>
      <c r="U91" s="180">
        <f t="shared" si="10"/>
        <v>16.28232309</v>
      </c>
      <c r="V91" s="87">
        <f t="shared" si="11"/>
        <v>0.6889918174</v>
      </c>
      <c r="W91" s="89">
        <f t="shared" si="12"/>
        <v>0.3110081826</v>
      </c>
      <c r="X91" s="44" t="str">
        <f t="shared" si="13"/>
        <v>D+</v>
      </c>
      <c r="Y91" s="180">
        <f t="shared" si="27"/>
        <v>15.21083745</v>
      </c>
      <c r="Z91" s="87">
        <f t="shared" si="15"/>
        <v>0.9517651277</v>
      </c>
      <c r="AA91" s="89">
        <f t="shared" si="16"/>
        <v>0.007734014356</v>
      </c>
      <c r="AB91" s="89">
        <f t="shared" si="17"/>
        <v>0.01274501116</v>
      </c>
      <c r="AC91" s="89">
        <f t="shared" si="18"/>
        <v>0.01207029897</v>
      </c>
      <c r="AD91" s="89">
        <f t="shared" si="19"/>
        <v>0.00326077324</v>
      </c>
      <c r="AE91" s="124">
        <f t="shared" si="20"/>
        <v>0.01242477463</v>
      </c>
      <c r="AF91" s="21"/>
      <c r="AG91" s="99">
        <v>294267.0</v>
      </c>
      <c r="AH91" s="99">
        <v>0.0</v>
      </c>
      <c r="AI91" s="99">
        <v>73198.0</v>
      </c>
      <c r="AJ91" s="99">
        <v>209053.0</v>
      </c>
      <c r="AK91" s="109">
        <f t="shared" si="21"/>
        <v>15.74658027</v>
      </c>
      <c r="AL91" s="128">
        <v>199239.0</v>
      </c>
      <c r="AM91" s="130">
        <v>92698.0</v>
      </c>
      <c r="AN91" s="132">
        <f t="shared" si="22"/>
        <v>16.28232309</v>
      </c>
      <c r="AO91" s="128">
        <v>219262.0</v>
      </c>
      <c r="AP91" s="130">
        <v>98974.0</v>
      </c>
      <c r="AQ91" s="132">
        <f t="shared" si="23"/>
        <v>15.21083745</v>
      </c>
      <c r="AR91" s="42">
        <v>625741.0</v>
      </c>
      <c r="AS91" s="44">
        <v>590223.0</v>
      </c>
      <c r="AT91" s="44">
        <v>5943.0</v>
      </c>
      <c r="AU91" s="44">
        <v>9208.0</v>
      </c>
      <c r="AV91" s="44">
        <v>8015.0</v>
      </c>
      <c r="AW91" s="44">
        <v>2023.0</v>
      </c>
      <c r="AX91" s="71">
        <v>10329.0</v>
      </c>
      <c r="AY91" s="42">
        <v>496508.0</v>
      </c>
      <c r="AZ91" s="44">
        <v>472559.0</v>
      </c>
      <c r="BA91" s="44">
        <v>3840.0</v>
      </c>
      <c r="BB91" s="44">
        <v>6328.0</v>
      </c>
      <c r="BC91" s="44">
        <v>5993.0</v>
      </c>
      <c r="BD91" s="44">
        <v>1619.0</v>
      </c>
      <c r="BE91" s="71">
        <v>6169.0</v>
      </c>
    </row>
    <row r="92" ht="15.0" customHeight="1">
      <c r="A92" s="120" t="s">
        <v>790</v>
      </c>
      <c r="C92" s="79"/>
      <c r="D92" s="144">
        <v>3.0</v>
      </c>
      <c r="E92" s="65" t="s">
        <v>795</v>
      </c>
      <c r="F92" s="67" t="s">
        <v>796</v>
      </c>
      <c r="G92" s="69" t="s">
        <v>797</v>
      </c>
      <c r="H92" s="44" t="s">
        <v>798</v>
      </c>
      <c r="I92" s="73">
        <v>1940.0</v>
      </c>
      <c r="J92" s="75" t="s">
        <v>110</v>
      </c>
      <c r="K92" s="73">
        <v>1974.0</v>
      </c>
      <c r="L92" s="87">
        <f t="shared" ref="L92:L102" si="31">AH92/AG92</f>
        <v>0.6432616996</v>
      </c>
      <c r="M92" s="124">
        <f t="shared" si="2"/>
        <v>0.3091233023</v>
      </c>
      <c r="N92" s="89">
        <f t="shared" ref="N92:N102" si="32">AH92/(AH92+AI92)</f>
        <v>0.6754219127</v>
      </c>
      <c r="O92" s="89">
        <f t="shared" ref="O92:O102" si="33">AI92/(AH92+AI92)</f>
        <v>0.3245780873</v>
      </c>
      <c r="P92" s="42" t="str">
        <f t="shared" si="5"/>
        <v>D+</v>
      </c>
      <c r="Q92" s="180">
        <f t="shared" si="6"/>
        <v>15.74658027</v>
      </c>
      <c r="R92" s="87">
        <f t="shared" si="7"/>
        <v>0.6824725883</v>
      </c>
      <c r="S92" s="89">
        <f t="shared" si="8"/>
        <v>0.3175274117</v>
      </c>
      <c r="T92" s="44" t="str">
        <f t="shared" si="9"/>
        <v>D+</v>
      </c>
      <c r="U92" s="180">
        <f t="shared" si="10"/>
        <v>16.28232309</v>
      </c>
      <c r="V92" s="87">
        <f t="shared" si="11"/>
        <v>0.6889918174</v>
      </c>
      <c r="W92" s="89">
        <f t="shared" si="12"/>
        <v>0.3110081826</v>
      </c>
      <c r="X92" s="44" t="str">
        <f t="shared" si="13"/>
        <v>D+</v>
      </c>
      <c r="Y92" s="180">
        <f t="shared" si="27"/>
        <v>15.21083745</v>
      </c>
      <c r="Z92" s="87">
        <f t="shared" si="15"/>
        <v>0.9517651277</v>
      </c>
      <c r="AA92" s="89">
        <f t="shared" si="16"/>
        <v>0.007734014356</v>
      </c>
      <c r="AB92" s="89">
        <f t="shared" si="17"/>
        <v>0.01274501116</v>
      </c>
      <c r="AC92" s="89">
        <f t="shared" si="18"/>
        <v>0.01207029897</v>
      </c>
      <c r="AD92" s="89">
        <f t="shared" si="19"/>
        <v>0.00326077324</v>
      </c>
      <c r="AE92" s="124">
        <f t="shared" si="20"/>
        <v>0.01242477463</v>
      </c>
      <c r="AF92" s="21"/>
      <c r="AG92" s="99">
        <v>235178.0</v>
      </c>
      <c r="AH92" s="99">
        <v>151281.0</v>
      </c>
      <c r="AI92" s="99">
        <v>72699.0</v>
      </c>
      <c r="AJ92" s="99">
        <v>11198.0</v>
      </c>
      <c r="AK92" s="109">
        <f t="shared" si="21"/>
        <v>15.74658027</v>
      </c>
      <c r="AL92" s="128">
        <v>199239.0</v>
      </c>
      <c r="AM92" s="130">
        <v>92698.0</v>
      </c>
      <c r="AN92" s="132">
        <f t="shared" si="22"/>
        <v>16.28232309</v>
      </c>
      <c r="AO92" s="128">
        <v>219262.0</v>
      </c>
      <c r="AP92" s="130">
        <v>98974.0</v>
      </c>
      <c r="AQ92" s="132">
        <f t="shared" si="23"/>
        <v>15.21083745</v>
      </c>
      <c r="AR92" s="42">
        <v>625741.0</v>
      </c>
      <c r="AS92" s="44">
        <v>590223.0</v>
      </c>
      <c r="AT92" s="44">
        <v>5943.0</v>
      </c>
      <c r="AU92" s="44">
        <v>9208.0</v>
      </c>
      <c r="AV92" s="44">
        <v>8015.0</v>
      </c>
      <c r="AW92" s="44">
        <v>2023.0</v>
      </c>
      <c r="AX92" s="71">
        <v>10329.0</v>
      </c>
      <c r="AY92" s="42">
        <v>496508.0</v>
      </c>
      <c r="AZ92" s="44">
        <v>472559.0</v>
      </c>
      <c r="BA92" s="44">
        <v>3840.0</v>
      </c>
      <c r="BB92" s="44">
        <v>6328.0</v>
      </c>
      <c r="BC92" s="44">
        <v>5993.0</v>
      </c>
      <c r="BD92" s="44">
        <v>1619.0</v>
      </c>
      <c r="BE92" s="71">
        <v>6169.0</v>
      </c>
    </row>
    <row r="93" ht="15.0" customHeight="1">
      <c r="A93" s="134" t="s">
        <v>804</v>
      </c>
      <c r="C93" s="79"/>
      <c r="D93" s="156">
        <v>1.0</v>
      </c>
      <c r="E93" s="65" t="s">
        <v>730</v>
      </c>
      <c r="F93" s="67" t="s">
        <v>805</v>
      </c>
      <c r="G93" s="69" t="s">
        <v>806</v>
      </c>
      <c r="H93" s="44" t="s">
        <v>807</v>
      </c>
      <c r="I93" s="73">
        <v>1958.0</v>
      </c>
      <c r="J93" s="75" t="s">
        <v>110</v>
      </c>
      <c r="K93" s="73">
        <v>2012.0</v>
      </c>
      <c r="L93" s="87">
        <f t="shared" si="31"/>
        <v>0.5286594905</v>
      </c>
      <c r="M93" s="124">
        <f t="shared" si="2"/>
        <v>0.4696080896</v>
      </c>
      <c r="N93" s="89">
        <f t="shared" si="32"/>
        <v>0.5295769401</v>
      </c>
      <c r="O93" s="89">
        <f t="shared" si="33"/>
        <v>0.4704230599</v>
      </c>
      <c r="P93" s="42" t="str">
        <f t="shared" si="5"/>
        <v>R+</v>
      </c>
      <c r="Q93" s="91">
        <f t="shared" si="6"/>
        <v>0.2516594661</v>
      </c>
      <c r="R93" s="87">
        <f t="shared" si="7"/>
        <v>0.5196737669</v>
      </c>
      <c r="S93" s="89">
        <f t="shared" si="8"/>
        <v>0.4803262331</v>
      </c>
      <c r="T93" s="44" t="str">
        <f t="shared" si="9"/>
        <v>D+</v>
      </c>
      <c r="U93" s="180">
        <f t="shared" si="10"/>
        <v>0.002440952167</v>
      </c>
      <c r="V93" s="87">
        <f t="shared" si="11"/>
        <v>0.5318258441</v>
      </c>
      <c r="W93" s="89">
        <f t="shared" si="12"/>
        <v>0.4681741559</v>
      </c>
      <c r="X93" s="44" t="str">
        <f t="shared" si="13"/>
        <v>R+</v>
      </c>
      <c r="Y93" s="91">
        <f t="shared" si="27"/>
        <v>0.5057598843</v>
      </c>
      <c r="Z93" s="87">
        <f t="shared" si="15"/>
        <v>0.6723851769</v>
      </c>
      <c r="AA93" s="89">
        <f t="shared" si="16"/>
        <v>0.1846349328</v>
      </c>
      <c r="AB93" s="89">
        <f t="shared" si="17"/>
        <v>0.06943759641</v>
      </c>
      <c r="AC93" s="89">
        <f t="shared" si="18"/>
        <v>0.05499901014</v>
      </c>
      <c r="AD93" s="89">
        <f t="shared" si="19"/>
        <v>0.002630891017</v>
      </c>
      <c r="AE93" s="124">
        <f t="shared" si="20"/>
        <v>0.01591239278</v>
      </c>
      <c r="AF93" s="21"/>
      <c r="AG93" s="154">
        <v>3802196.0</v>
      </c>
      <c r="AH93" s="154">
        <v>2010067.0</v>
      </c>
      <c r="AI93" s="154">
        <v>1785542.0</v>
      </c>
      <c r="AJ93" s="154">
        <v>6587.0</v>
      </c>
      <c r="AK93" s="109">
        <f t="shared" si="21"/>
        <v>-0.2516594661</v>
      </c>
      <c r="AL93" s="128">
        <v>1971820.0</v>
      </c>
      <c r="AM93" s="130">
        <v>1822522.0</v>
      </c>
      <c r="AN93" s="132">
        <f t="shared" si="22"/>
        <v>0.002440952167</v>
      </c>
      <c r="AO93" s="128">
        <v>1959532.0</v>
      </c>
      <c r="AP93" s="130">
        <v>1725005.0</v>
      </c>
      <c r="AQ93" s="132">
        <f t="shared" si="23"/>
        <v>-0.5057598843</v>
      </c>
      <c r="AR93" s="42">
        <v>8001024.0</v>
      </c>
      <c r="AS93" s="44">
        <v>5186450.0</v>
      </c>
      <c r="AT93" s="44">
        <v>1523704.0</v>
      </c>
      <c r="AU93" s="44">
        <v>631825.0</v>
      </c>
      <c r="AV93" s="44">
        <v>441359.0</v>
      </c>
      <c r="AW93" s="44">
        <v>20679.0</v>
      </c>
      <c r="AX93" s="71">
        <v>197007.0</v>
      </c>
      <c r="AY93" s="42">
        <v>6147347.0</v>
      </c>
      <c r="AZ93" s="44">
        <v>4133385.0</v>
      </c>
      <c r="BA93" s="44">
        <v>1135015.0</v>
      </c>
      <c r="BB93" s="44">
        <v>426857.0</v>
      </c>
      <c r="BC93" s="44">
        <v>338098.0</v>
      </c>
      <c r="BD93" s="44">
        <v>16173.0</v>
      </c>
      <c r="BE93" s="71">
        <v>97819.0</v>
      </c>
    </row>
    <row r="94" ht="15.0" customHeight="1">
      <c r="A94" s="120" t="s">
        <v>804</v>
      </c>
      <c r="C94" s="79"/>
      <c r="D94" s="168">
        <v>2.0</v>
      </c>
      <c r="E94" s="65" t="s">
        <v>64</v>
      </c>
      <c r="F94" s="67" t="s">
        <v>808</v>
      </c>
      <c r="G94" s="69" t="s">
        <v>809</v>
      </c>
      <c r="H94" s="44" t="s">
        <v>810</v>
      </c>
      <c r="I94" s="73">
        <v>1954.0</v>
      </c>
      <c r="J94" s="75" t="s">
        <v>100</v>
      </c>
      <c r="K94" s="73">
        <v>2008.0</v>
      </c>
      <c r="L94" s="87">
        <f t="shared" si="31"/>
        <v>0.4914993227</v>
      </c>
      <c r="M94" s="124">
        <f t="shared" si="2"/>
        <v>0.483384322</v>
      </c>
      <c r="N94" s="89">
        <f t="shared" si="32"/>
        <v>0.5041620355</v>
      </c>
      <c r="O94" s="89">
        <f t="shared" si="33"/>
        <v>0.4958379645</v>
      </c>
      <c r="P94" s="42" t="str">
        <f t="shared" si="5"/>
        <v>R+</v>
      </c>
      <c r="Q94" s="91">
        <f t="shared" si="6"/>
        <v>0.2516594661</v>
      </c>
      <c r="R94" s="87">
        <f t="shared" si="7"/>
        <v>0.5196737669</v>
      </c>
      <c r="S94" s="89">
        <f t="shared" si="8"/>
        <v>0.4803262331</v>
      </c>
      <c r="T94" s="44" t="str">
        <f t="shared" si="9"/>
        <v>D+</v>
      </c>
      <c r="U94" s="180">
        <f t="shared" si="10"/>
        <v>0.002440952167</v>
      </c>
      <c r="V94" s="87">
        <f t="shared" si="11"/>
        <v>0.5318258441</v>
      </c>
      <c r="W94" s="89">
        <f t="shared" si="12"/>
        <v>0.4681741559</v>
      </c>
      <c r="X94" s="44" t="str">
        <f t="shared" si="13"/>
        <v>R+</v>
      </c>
      <c r="Y94" s="91">
        <f t="shared" si="27"/>
        <v>0.5057598843</v>
      </c>
      <c r="Z94" s="87">
        <f t="shared" si="15"/>
        <v>0.6723851769</v>
      </c>
      <c r="AA94" s="89">
        <f t="shared" si="16"/>
        <v>0.1846349328</v>
      </c>
      <c r="AB94" s="89">
        <f t="shared" si="17"/>
        <v>0.06943759641</v>
      </c>
      <c r="AC94" s="89">
        <f t="shared" si="18"/>
        <v>0.05499901014</v>
      </c>
      <c r="AD94" s="89">
        <f t="shared" si="19"/>
        <v>0.002630891017</v>
      </c>
      <c r="AE94" s="124">
        <f t="shared" si="20"/>
        <v>0.01591239278</v>
      </c>
      <c r="AF94" s="21"/>
      <c r="AG94" s="99">
        <v>2184473.0</v>
      </c>
      <c r="AH94" s="99">
        <v>1073667.0</v>
      </c>
      <c r="AI94" s="99">
        <v>1055940.0</v>
      </c>
      <c r="AJ94" s="99">
        <v>54866.0</v>
      </c>
      <c r="AK94" s="109">
        <f t="shared" si="21"/>
        <v>-0.2516594661</v>
      </c>
      <c r="AL94" s="128">
        <v>1971820.0</v>
      </c>
      <c r="AM94" s="130">
        <v>1822522.0</v>
      </c>
      <c r="AN94" s="132">
        <f t="shared" si="22"/>
        <v>0.002440952167</v>
      </c>
      <c r="AO94" s="128">
        <v>1959532.0</v>
      </c>
      <c r="AP94" s="130">
        <v>1725005.0</v>
      </c>
      <c r="AQ94" s="132">
        <f t="shared" si="23"/>
        <v>-0.5057598843</v>
      </c>
      <c r="AR94" s="42">
        <v>8001024.0</v>
      </c>
      <c r="AS94" s="44">
        <v>5186450.0</v>
      </c>
      <c r="AT94" s="44">
        <v>1523704.0</v>
      </c>
      <c r="AU94" s="44">
        <v>631825.0</v>
      </c>
      <c r="AV94" s="44">
        <v>441359.0</v>
      </c>
      <c r="AW94" s="44">
        <v>20679.0</v>
      </c>
      <c r="AX94" s="71">
        <v>197007.0</v>
      </c>
      <c r="AY94" s="42">
        <v>6147347.0</v>
      </c>
      <c r="AZ94" s="44">
        <v>4133385.0</v>
      </c>
      <c r="BA94" s="44">
        <v>1135015.0</v>
      </c>
      <c r="BB94" s="44">
        <v>426857.0</v>
      </c>
      <c r="BC94" s="44">
        <v>338098.0</v>
      </c>
      <c r="BD94" s="44">
        <v>16173.0</v>
      </c>
      <c r="BE94" s="71">
        <v>97819.0</v>
      </c>
    </row>
    <row r="95" ht="15.0" customHeight="1">
      <c r="A95" s="134" t="s">
        <v>817</v>
      </c>
      <c r="C95" s="79"/>
      <c r="D95" s="156">
        <v>1.0</v>
      </c>
      <c r="E95" s="65" t="s">
        <v>818</v>
      </c>
      <c r="F95" s="67" t="s">
        <v>819</v>
      </c>
      <c r="G95" s="69" t="s">
        <v>820</v>
      </c>
      <c r="H95" s="44" t="s">
        <v>821</v>
      </c>
      <c r="I95" s="73">
        <v>1958.0</v>
      </c>
      <c r="J95" s="75" t="s">
        <v>110</v>
      </c>
      <c r="K95" s="73">
        <v>2000.0</v>
      </c>
      <c r="L95" s="87">
        <f t="shared" si="31"/>
        <v>0.6045099118</v>
      </c>
      <c r="M95" s="124">
        <f t="shared" si="2"/>
        <v>0.3954900882</v>
      </c>
      <c r="N95" s="89">
        <f t="shared" si="32"/>
        <v>0.6045099118</v>
      </c>
      <c r="O95" s="89">
        <f t="shared" si="33"/>
        <v>0.3954900882</v>
      </c>
      <c r="P95" s="42" t="str">
        <f t="shared" si="5"/>
        <v>D+</v>
      </c>
      <c r="Q95" s="180">
        <f t="shared" si="6"/>
        <v>5.363522523</v>
      </c>
      <c r="R95" s="87">
        <f t="shared" si="7"/>
        <v>0.5762829827</v>
      </c>
      <c r="S95" s="89">
        <f t="shared" si="8"/>
        <v>0.4237170173</v>
      </c>
      <c r="T95" s="44" t="str">
        <f t="shared" si="9"/>
        <v>D+</v>
      </c>
      <c r="U95" s="180">
        <f t="shared" si="10"/>
        <v>5.663362534</v>
      </c>
      <c r="V95" s="87">
        <f t="shared" si="11"/>
        <v>0.587520268</v>
      </c>
      <c r="W95" s="89">
        <f t="shared" si="12"/>
        <v>0.412479732</v>
      </c>
      <c r="X95" s="44" t="str">
        <f t="shared" si="13"/>
        <v>D+</v>
      </c>
      <c r="Y95" s="180">
        <f t="shared" si="27"/>
        <v>5.063682512</v>
      </c>
      <c r="Z95" s="87">
        <f t="shared" si="15"/>
        <v>0.7614548647</v>
      </c>
      <c r="AA95" s="89">
        <f t="shared" si="16"/>
        <v>0.03269899241</v>
      </c>
      <c r="AB95" s="89">
        <f t="shared" si="17"/>
        <v>0.08873002065</v>
      </c>
      <c r="AC95" s="89">
        <f t="shared" si="18"/>
        <v>0.07789238033</v>
      </c>
      <c r="AD95" s="89">
        <f t="shared" si="19"/>
        <v>0.01255525272</v>
      </c>
      <c r="AE95" s="124">
        <f t="shared" si="20"/>
        <v>0.02666848914</v>
      </c>
      <c r="AF95" s="21"/>
      <c r="AG95" s="99">
        <v>3069417.0</v>
      </c>
      <c r="AH95" s="99">
        <v>1855493.0</v>
      </c>
      <c r="AI95" s="99">
        <v>1213924.0</v>
      </c>
      <c r="AJ95" s="99">
        <v>0.0</v>
      </c>
      <c r="AK95" s="109">
        <f t="shared" si="21"/>
        <v>5.363522523</v>
      </c>
      <c r="AL95" s="128">
        <v>1755396.0</v>
      </c>
      <c r="AM95" s="130">
        <v>1290670.0</v>
      </c>
      <c r="AN95" s="132">
        <f t="shared" si="22"/>
        <v>5.663362534</v>
      </c>
      <c r="AO95" s="128">
        <v>1750848.0</v>
      </c>
      <c r="AP95" s="130">
        <v>1229216.0</v>
      </c>
      <c r="AQ95" s="132">
        <f t="shared" si="23"/>
        <v>5.063682512</v>
      </c>
      <c r="AR95" s="42">
        <v>6724540.0</v>
      </c>
      <c r="AS95" s="44">
        <v>4876804.0</v>
      </c>
      <c r="AT95" s="44">
        <v>229603.0</v>
      </c>
      <c r="AU95" s="44">
        <v>755790.0</v>
      </c>
      <c r="AV95" s="44">
        <v>514417.0</v>
      </c>
      <c r="AW95" s="44">
        <v>88735.0</v>
      </c>
      <c r="AX95" s="71">
        <v>259191.0</v>
      </c>
      <c r="AY95" s="42">
        <v>5143186.0</v>
      </c>
      <c r="AZ95" s="44">
        <v>3916304.0</v>
      </c>
      <c r="BA95" s="44">
        <v>168177.0</v>
      </c>
      <c r="BB95" s="44">
        <v>456355.0</v>
      </c>
      <c r="BC95" s="44">
        <v>400615.0</v>
      </c>
      <c r="BD95" s="44">
        <v>64574.0</v>
      </c>
      <c r="BE95" s="71">
        <v>137161.0</v>
      </c>
    </row>
    <row r="96" ht="15.0" customHeight="1">
      <c r="A96" s="120" t="s">
        <v>817</v>
      </c>
      <c r="C96" s="79"/>
      <c r="D96" s="144">
        <v>3.0</v>
      </c>
      <c r="E96" s="65" t="s">
        <v>822</v>
      </c>
      <c r="F96" s="67" t="s">
        <v>823</v>
      </c>
      <c r="G96" s="69" t="s">
        <v>824</v>
      </c>
      <c r="H96" s="44" t="s">
        <v>825</v>
      </c>
      <c r="I96" s="73">
        <v>1950.0</v>
      </c>
      <c r="J96" s="75" t="s">
        <v>110</v>
      </c>
      <c r="K96" s="73">
        <v>1992.0</v>
      </c>
      <c r="L96" s="87">
        <f t="shared" si="31"/>
        <v>0.5236482585</v>
      </c>
      <c r="M96" s="124">
        <f t="shared" si="2"/>
        <v>0.4763517415</v>
      </c>
      <c r="N96" s="89">
        <f t="shared" si="32"/>
        <v>0.5236482585</v>
      </c>
      <c r="O96" s="89">
        <f t="shared" si="33"/>
        <v>0.4763517415</v>
      </c>
      <c r="P96" s="42" t="str">
        <f t="shared" si="5"/>
        <v>D+</v>
      </c>
      <c r="Q96" s="180">
        <f t="shared" si="6"/>
        <v>5.363522523</v>
      </c>
      <c r="R96" s="87">
        <f t="shared" si="7"/>
        <v>0.5762829827</v>
      </c>
      <c r="S96" s="89">
        <f t="shared" si="8"/>
        <v>0.4237170173</v>
      </c>
      <c r="T96" s="44" t="str">
        <f t="shared" si="9"/>
        <v>D+</v>
      </c>
      <c r="U96" s="180">
        <f t="shared" si="10"/>
        <v>5.663362534</v>
      </c>
      <c r="V96" s="87">
        <f t="shared" si="11"/>
        <v>0.587520268</v>
      </c>
      <c r="W96" s="89">
        <f t="shared" si="12"/>
        <v>0.412479732</v>
      </c>
      <c r="X96" s="44" t="str">
        <f t="shared" si="13"/>
        <v>D+</v>
      </c>
      <c r="Y96" s="180">
        <f t="shared" si="27"/>
        <v>5.063682512</v>
      </c>
      <c r="Z96" s="87">
        <f t="shared" si="15"/>
        <v>0.7614548647</v>
      </c>
      <c r="AA96" s="89">
        <f t="shared" si="16"/>
        <v>0.03269899241</v>
      </c>
      <c r="AB96" s="89">
        <f t="shared" si="17"/>
        <v>0.08873002065</v>
      </c>
      <c r="AC96" s="89">
        <f t="shared" si="18"/>
        <v>0.07789238033</v>
      </c>
      <c r="AD96" s="89">
        <f t="shared" si="19"/>
        <v>0.01255525272</v>
      </c>
      <c r="AE96" s="124">
        <f t="shared" si="20"/>
        <v>0.02666848914</v>
      </c>
      <c r="AF96" s="21"/>
      <c r="AG96" s="99">
        <v>2511094.0</v>
      </c>
      <c r="AH96" s="99">
        <v>1314930.0</v>
      </c>
      <c r="AI96" s="99">
        <v>1196164.0</v>
      </c>
      <c r="AJ96" s="99">
        <v>0.0</v>
      </c>
      <c r="AK96" s="109">
        <f t="shared" si="21"/>
        <v>5.363522523</v>
      </c>
      <c r="AL96" s="128">
        <v>1755396.0</v>
      </c>
      <c r="AM96" s="130">
        <v>1290670.0</v>
      </c>
      <c r="AN96" s="132">
        <f t="shared" si="22"/>
        <v>5.663362534</v>
      </c>
      <c r="AO96" s="128">
        <v>1750848.0</v>
      </c>
      <c r="AP96" s="130">
        <v>1229216.0</v>
      </c>
      <c r="AQ96" s="132">
        <f t="shared" si="23"/>
        <v>5.063682512</v>
      </c>
      <c r="AR96" s="42">
        <v>6724540.0</v>
      </c>
      <c r="AS96" s="44">
        <v>4876804.0</v>
      </c>
      <c r="AT96" s="44">
        <v>229603.0</v>
      </c>
      <c r="AU96" s="44">
        <v>755790.0</v>
      </c>
      <c r="AV96" s="44">
        <v>514417.0</v>
      </c>
      <c r="AW96" s="44">
        <v>88735.0</v>
      </c>
      <c r="AX96" s="71">
        <v>259191.0</v>
      </c>
      <c r="AY96" s="42">
        <v>5143186.0</v>
      </c>
      <c r="AZ96" s="44">
        <v>3916304.0</v>
      </c>
      <c r="BA96" s="44">
        <v>168177.0</v>
      </c>
      <c r="BB96" s="44">
        <v>456355.0</v>
      </c>
      <c r="BC96" s="44">
        <v>400615.0</v>
      </c>
      <c r="BD96" s="44">
        <v>64574.0</v>
      </c>
      <c r="BE96" s="71">
        <v>137161.0</v>
      </c>
    </row>
    <row r="97" ht="15.0" customHeight="1">
      <c r="A97" s="134" t="s">
        <v>832</v>
      </c>
      <c r="C97" s="79"/>
      <c r="D97" s="156">
        <v>1.0</v>
      </c>
      <c r="E97" s="65" t="s">
        <v>332</v>
      </c>
      <c r="F97" s="67" t="s">
        <v>833</v>
      </c>
      <c r="G97" s="69" t="s">
        <v>834</v>
      </c>
      <c r="H97" s="44" t="s">
        <v>835</v>
      </c>
      <c r="I97" s="73">
        <v>1947.0</v>
      </c>
      <c r="J97" s="75" t="s">
        <v>110</v>
      </c>
      <c r="K97" s="73">
        <v>2010.0</v>
      </c>
      <c r="L97" s="87">
        <f t="shared" si="31"/>
        <v>0.6057266454</v>
      </c>
      <c r="M97" s="124">
        <f t="shared" si="2"/>
        <v>0.3647116381</v>
      </c>
      <c r="N97" s="89">
        <f t="shared" si="32"/>
        <v>0.6241784312</v>
      </c>
      <c r="O97" s="89">
        <f t="shared" si="33"/>
        <v>0.3758215688</v>
      </c>
      <c r="P97" s="42" t="str">
        <f t="shared" si="5"/>
        <v>R+</v>
      </c>
      <c r="Q97" s="91">
        <f t="shared" si="6"/>
        <v>13.00066071</v>
      </c>
      <c r="R97" s="87">
        <f t="shared" si="7"/>
        <v>0.3632570237</v>
      </c>
      <c r="S97" s="89">
        <f t="shared" si="8"/>
        <v>0.6367429763</v>
      </c>
      <c r="T97" s="44" t="str">
        <f t="shared" si="9"/>
        <v>R+</v>
      </c>
      <c r="U97" s="91">
        <f t="shared" si="10"/>
        <v>15.63923337</v>
      </c>
      <c r="V97" s="87">
        <f t="shared" si="11"/>
        <v>0.4332625623</v>
      </c>
      <c r="W97" s="89">
        <f t="shared" si="12"/>
        <v>0.5667374377</v>
      </c>
      <c r="X97" s="44" t="str">
        <f t="shared" si="13"/>
        <v>R+</v>
      </c>
      <c r="Y97" s="91">
        <f t="shared" si="27"/>
        <v>10.36208806</v>
      </c>
      <c r="Z97" s="87">
        <f t="shared" si="15"/>
        <v>0.9394265463</v>
      </c>
      <c r="AA97" s="89">
        <f t="shared" si="16"/>
        <v>0.03283214245</v>
      </c>
      <c r="AB97" s="89">
        <f t="shared" si="17"/>
        <v>0.01007385492</v>
      </c>
      <c r="AC97" s="89">
        <f t="shared" si="18"/>
        <v>0.006911958165</v>
      </c>
      <c r="AD97" s="89">
        <f t="shared" si="19"/>
        <v>0.001980108845</v>
      </c>
      <c r="AE97" s="124">
        <f t="shared" si="20"/>
        <v>0.008775389335</v>
      </c>
      <c r="AF97" s="21"/>
      <c r="AG97" s="99">
        <v>660212.0</v>
      </c>
      <c r="AH97" s="99">
        <v>399908.0</v>
      </c>
      <c r="AI97" s="99">
        <v>240787.0</v>
      </c>
      <c r="AJ97" s="99">
        <v>19517.0</v>
      </c>
      <c r="AK97" s="109">
        <f t="shared" si="21"/>
        <v>-13.00066071</v>
      </c>
      <c r="AL97" s="128">
        <v>238269.0</v>
      </c>
      <c r="AM97" s="130">
        <v>417655.0</v>
      </c>
      <c r="AN97" s="132">
        <f t="shared" si="22"/>
        <v>-15.63923337</v>
      </c>
      <c r="AO97" s="128">
        <v>303857.0</v>
      </c>
      <c r="AP97" s="130">
        <v>397466.0</v>
      </c>
      <c r="AQ97" s="132">
        <f t="shared" si="23"/>
        <v>-10.36208806</v>
      </c>
      <c r="AR97" s="42">
        <v>1852994.0</v>
      </c>
      <c r="AS97" s="44">
        <v>1726256.0</v>
      </c>
      <c r="AT97" s="44">
        <v>62122.0</v>
      </c>
      <c r="AU97" s="44">
        <v>22268.0</v>
      </c>
      <c r="AV97" s="44">
        <v>12672.0</v>
      </c>
      <c r="AW97" s="44">
        <v>3493.0</v>
      </c>
      <c r="AX97" s="71">
        <v>26183.0</v>
      </c>
      <c r="AY97" s="42">
        <v>1465576.0</v>
      </c>
      <c r="AZ97" s="44">
        <v>1376801.0</v>
      </c>
      <c r="BA97" s="44">
        <v>48118.0</v>
      </c>
      <c r="BB97" s="44">
        <v>14764.0</v>
      </c>
      <c r="BC97" s="44">
        <v>10130.0</v>
      </c>
      <c r="BD97" s="44">
        <v>2902.0</v>
      </c>
      <c r="BE97" s="71">
        <v>12861.0</v>
      </c>
    </row>
    <row r="98" ht="15.0" customHeight="1">
      <c r="A98" s="120" t="s">
        <v>832</v>
      </c>
      <c r="C98" s="79"/>
      <c r="D98" s="168">
        <v>2.0</v>
      </c>
      <c r="E98" s="72" t="s">
        <v>836</v>
      </c>
      <c r="F98" s="74" t="s">
        <v>837</v>
      </c>
      <c r="G98" s="69" t="s">
        <v>838</v>
      </c>
      <c r="H98" s="44" t="s">
        <v>839</v>
      </c>
      <c r="I98" s="73">
        <v>1953.0</v>
      </c>
      <c r="J98" s="75" t="s">
        <v>100</v>
      </c>
      <c r="K98" s="73">
        <v>2014.0</v>
      </c>
      <c r="L98" s="87">
        <f t="shared" si="31"/>
        <v>0.3446641641</v>
      </c>
      <c r="M98" s="124">
        <f t="shared" si="2"/>
        <v>0.6212154945</v>
      </c>
      <c r="N98" s="89">
        <f t="shared" si="32"/>
        <v>0.3568396549</v>
      </c>
      <c r="O98" s="89">
        <f t="shared" si="33"/>
        <v>0.6431603451</v>
      </c>
      <c r="P98" s="42" t="str">
        <f t="shared" si="5"/>
        <v>R+</v>
      </c>
      <c r="Q98" s="91">
        <f t="shared" si="6"/>
        <v>13.00066071</v>
      </c>
      <c r="R98" s="87">
        <f t="shared" si="7"/>
        <v>0.3632570237</v>
      </c>
      <c r="S98" s="89">
        <f t="shared" si="8"/>
        <v>0.6367429763</v>
      </c>
      <c r="T98" s="44" t="str">
        <f t="shared" si="9"/>
        <v>R+</v>
      </c>
      <c r="U98" s="91">
        <f t="shared" si="10"/>
        <v>15.63923337</v>
      </c>
      <c r="V98" s="87">
        <f t="shared" si="11"/>
        <v>0.4332625623</v>
      </c>
      <c r="W98" s="89">
        <f t="shared" si="12"/>
        <v>0.5667374377</v>
      </c>
      <c r="X98" s="44" t="str">
        <f t="shared" si="13"/>
        <v>R+</v>
      </c>
      <c r="Y98" s="91">
        <f t="shared" si="27"/>
        <v>10.36208806</v>
      </c>
      <c r="Z98" s="87">
        <f t="shared" si="15"/>
        <v>0.9394265463</v>
      </c>
      <c r="AA98" s="89">
        <f t="shared" si="16"/>
        <v>0.03283214245</v>
      </c>
      <c r="AB98" s="89">
        <f t="shared" si="17"/>
        <v>0.01007385492</v>
      </c>
      <c r="AC98" s="89">
        <f t="shared" si="18"/>
        <v>0.006911958165</v>
      </c>
      <c r="AD98" s="89">
        <f t="shared" si="19"/>
        <v>0.001980108845</v>
      </c>
      <c r="AE98" s="124">
        <f t="shared" si="20"/>
        <v>0.008775389335</v>
      </c>
      <c r="AF98" s="21"/>
      <c r="AG98" s="99">
        <v>453659.0</v>
      </c>
      <c r="AH98" s="254">
        <v>156360.0</v>
      </c>
      <c r="AI98" s="254">
        <v>281820.0</v>
      </c>
      <c r="AJ98" s="99">
        <v>15479.0</v>
      </c>
      <c r="AK98" s="109">
        <f t="shared" si="21"/>
        <v>-13.00066071</v>
      </c>
      <c r="AL98" s="128">
        <v>238269.0</v>
      </c>
      <c r="AM98" s="130">
        <v>417655.0</v>
      </c>
      <c r="AN98" s="132">
        <f t="shared" si="22"/>
        <v>-15.63923337</v>
      </c>
      <c r="AO98" s="128">
        <v>303857.0</v>
      </c>
      <c r="AP98" s="130">
        <v>397466.0</v>
      </c>
      <c r="AQ98" s="132">
        <f t="shared" si="23"/>
        <v>-10.36208806</v>
      </c>
      <c r="AR98" s="42">
        <v>1852994.0</v>
      </c>
      <c r="AS98" s="44">
        <v>1726256.0</v>
      </c>
      <c r="AT98" s="44">
        <v>62122.0</v>
      </c>
      <c r="AU98" s="44">
        <v>22268.0</v>
      </c>
      <c r="AV98" s="44">
        <v>12672.0</v>
      </c>
      <c r="AW98" s="44">
        <v>3493.0</v>
      </c>
      <c r="AX98" s="71">
        <v>26183.0</v>
      </c>
      <c r="AY98" s="42">
        <v>1465576.0</v>
      </c>
      <c r="AZ98" s="44">
        <v>1376801.0</v>
      </c>
      <c r="BA98" s="44">
        <v>48118.0</v>
      </c>
      <c r="BB98" s="44">
        <v>14764.0</v>
      </c>
      <c r="BC98" s="44">
        <v>10130.0</v>
      </c>
      <c r="BD98" s="44">
        <v>2902.0</v>
      </c>
      <c r="BE98" s="71">
        <v>12861.0</v>
      </c>
    </row>
    <row r="99" ht="15.0" customHeight="1">
      <c r="A99" s="134" t="s">
        <v>846</v>
      </c>
      <c r="C99" s="79"/>
      <c r="D99" s="156">
        <v>1.0</v>
      </c>
      <c r="E99" s="65" t="s">
        <v>847</v>
      </c>
      <c r="F99" s="67" t="s">
        <v>848</v>
      </c>
      <c r="G99" s="69" t="s">
        <v>849</v>
      </c>
      <c r="H99" s="44" t="s">
        <v>850</v>
      </c>
      <c r="I99" s="73">
        <v>1962.0</v>
      </c>
      <c r="J99" s="75" t="s">
        <v>196</v>
      </c>
      <c r="K99" s="73">
        <v>2012.0</v>
      </c>
      <c r="L99" s="87">
        <f t="shared" si="31"/>
        <v>0.5140886373</v>
      </c>
      <c r="M99" s="124">
        <f t="shared" si="2"/>
        <v>0.4586033613</v>
      </c>
      <c r="N99" s="89">
        <f t="shared" si="32"/>
        <v>0.5285215033</v>
      </c>
      <c r="O99" s="89">
        <f t="shared" si="33"/>
        <v>0.4714784967</v>
      </c>
      <c r="P99" s="42" t="str">
        <f t="shared" si="5"/>
        <v>D+</v>
      </c>
      <c r="Q99" s="180">
        <f t="shared" si="6"/>
        <v>2.459390313</v>
      </c>
      <c r="R99" s="87">
        <f t="shared" si="7"/>
        <v>0.535163824</v>
      </c>
      <c r="S99" s="89">
        <f t="shared" si="8"/>
        <v>0.464836176</v>
      </c>
      <c r="T99" s="44" t="str">
        <f t="shared" si="9"/>
        <v>D+</v>
      </c>
      <c r="U99" s="180">
        <f t="shared" si="10"/>
        <v>1.551446668</v>
      </c>
      <c r="V99" s="87">
        <f t="shared" si="11"/>
        <v>0.5705567825</v>
      </c>
      <c r="W99" s="89">
        <f t="shared" si="12"/>
        <v>0.4294432175</v>
      </c>
      <c r="X99" s="44" t="str">
        <f t="shared" si="13"/>
        <v>D+</v>
      </c>
      <c r="Y99" s="180">
        <f t="shared" si="27"/>
        <v>3.367333957</v>
      </c>
      <c r="Z99" s="87">
        <f t="shared" si="15"/>
        <v>0.8634107373</v>
      </c>
      <c r="AA99" s="89">
        <f t="shared" si="16"/>
        <v>0.05394510033</v>
      </c>
      <c r="AB99" s="89">
        <f t="shared" si="17"/>
        <v>0.04596257062</v>
      </c>
      <c r="AC99" s="89">
        <f t="shared" si="18"/>
        <v>0.02019784271</v>
      </c>
      <c r="AD99" s="89">
        <f t="shared" si="19"/>
        <v>0.007916974699</v>
      </c>
      <c r="AE99" s="124">
        <f t="shared" si="20"/>
        <v>0.00856677433</v>
      </c>
      <c r="AF99" s="21"/>
      <c r="AG99" s="99">
        <v>3009411.0</v>
      </c>
      <c r="AH99" s="99">
        <v>1547104.0</v>
      </c>
      <c r="AI99" s="99">
        <v>1380126.0</v>
      </c>
      <c r="AJ99" s="99">
        <v>82181.0</v>
      </c>
      <c r="AK99" s="109">
        <f t="shared" si="21"/>
        <v>2.459390313</v>
      </c>
      <c r="AL99" s="128">
        <v>1620985.0</v>
      </c>
      <c r="AM99" s="130">
        <v>1407966.0</v>
      </c>
      <c r="AN99" s="132">
        <f t="shared" si="22"/>
        <v>1.551446668</v>
      </c>
      <c r="AO99" s="128">
        <v>1677211.0</v>
      </c>
      <c r="AP99" s="130">
        <v>1262393.0</v>
      </c>
      <c r="AQ99" s="132">
        <f t="shared" si="23"/>
        <v>3.367333957</v>
      </c>
      <c r="AR99" s="42">
        <v>5686986.0</v>
      </c>
      <c r="AS99" s="44">
        <v>4738411.0</v>
      </c>
      <c r="AT99" s="44">
        <v>350898.0</v>
      </c>
      <c r="AU99" s="44">
        <v>336056.0</v>
      </c>
      <c r="AV99" s="44">
        <v>129617.0</v>
      </c>
      <c r="AW99" s="44">
        <v>48511.0</v>
      </c>
      <c r="AX99" s="71">
        <v>83493.0</v>
      </c>
      <c r="AY99" s="42">
        <v>4347494.0</v>
      </c>
      <c r="AZ99" s="44">
        <v>3753673.0</v>
      </c>
      <c r="BA99" s="44">
        <v>234526.0</v>
      </c>
      <c r="BB99" s="44">
        <v>199822.0</v>
      </c>
      <c r="BC99" s="44">
        <v>87810.0</v>
      </c>
      <c r="BD99" s="44">
        <v>34419.0</v>
      </c>
      <c r="BE99" s="71">
        <v>37244.0</v>
      </c>
    </row>
    <row r="100" ht="15.0" customHeight="1">
      <c r="A100" s="120" t="s">
        <v>846</v>
      </c>
      <c r="C100" s="79"/>
      <c r="D100" s="144">
        <v>3.0</v>
      </c>
      <c r="E100" s="72" t="s">
        <v>686</v>
      </c>
      <c r="F100" s="74" t="s">
        <v>851</v>
      </c>
      <c r="G100" s="69" t="s">
        <v>852</v>
      </c>
      <c r="H100" s="44" t="s">
        <v>853</v>
      </c>
      <c r="I100" s="73">
        <v>1955.0</v>
      </c>
      <c r="J100" s="75" t="s">
        <v>192</v>
      </c>
      <c r="K100" s="73">
        <v>2010.0</v>
      </c>
      <c r="L100" s="87">
        <f t="shared" si="31"/>
        <v>0.4701991543</v>
      </c>
      <c r="M100" s="124">
        <f t="shared" si="2"/>
        <v>0.5185754728</v>
      </c>
      <c r="N100" s="89">
        <f t="shared" si="32"/>
        <v>0.4755372371</v>
      </c>
      <c r="O100" s="89">
        <f t="shared" si="33"/>
        <v>0.5244627629</v>
      </c>
      <c r="P100" s="42" t="str">
        <f t="shared" si="5"/>
        <v>D+</v>
      </c>
      <c r="Q100" s="180">
        <f t="shared" si="6"/>
        <v>2.459390313</v>
      </c>
      <c r="R100" s="87">
        <f t="shared" si="7"/>
        <v>0.535163824</v>
      </c>
      <c r="S100" s="89">
        <f t="shared" si="8"/>
        <v>0.464836176</v>
      </c>
      <c r="T100" s="44" t="str">
        <f t="shared" si="9"/>
        <v>D+</v>
      </c>
      <c r="U100" s="180">
        <f t="shared" si="10"/>
        <v>1.551446668</v>
      </c>
      <c r="V100" s="87">
        <f t="shared" si="11"/>
        <v>0.5705567825</v>
      </c>
      <c r="W100" s="89">
        <f t="shared" si="12"/>
        <v>0.4294432175</v>
      </c>
      <c r="X100" s="44" t="str">
        <f t="shared" si="13"/>
        <v>D+</v>
      </c>
      <c r="Y100" s="180">
        <f t="shared" si="27"/>
        <v>3.367333957</v>
      </c>
      <c r="Z100" s="87">
        <f t="shared" si="15"/>
        <v>0.8634107373</v>
      </c>
      <c r="AA100" s="89">
        <f t="shared" si="16"/>
        <v>0.05394510033</v>
      </c>
      <c r="AB100" s="89">
        <f t="shared" si="17"/>
        <v>0.04596257062</v>
      </c>
      <c r="AC100" s="89">
        <f t="shared" si="18"/>
        <v>0.02019784271</v>
      </c>
      <c r="AD100" s="89">
        <f t="shared" si="19"/>
        <v>0.007916974699</v>
      </c>
      <c r="AE100" s="124">
        <f t="shared" si="20"/>
        <v>0.00856677433</v>
      </c>
      <c r="AF100" s="21"/>
      <c r="AG100" s="99">
        <v>2171331.0</v>
      </c>
      <c r="AH100" s="99">
        <v>1020958.0</v>
      </c>
      <c r="AI100" s="99">
        <v>1125999.0</v>
      </c>
      <c r="AJ100" s="99">
        <v>24374.0</v>
      </c>
      <c r="AK100" s="109">
        <f t="shared" si="21"/>
        <v>2.459390313</v>
      </c>
      <c r="AL100" s="128">
        <v>1620985.0</v>
      </c>
      <c r="AM100" s="130">
        <v>1407966.0</v>
      </c>
      <c r="AN100" s="132">
        <f t="shared" si="22"/>
        <v>1.551446668</v>
      </c>
      <c r="AO100" s="128">
        <v>1677211.0</v>
      </c>
      <c r="AP100" s="130">
        <v>1262393.0</v>
      </c>
      <c r="AQ100" s="132">
        <f t="shared" si="23"/>
        <v>3.367333957</v>
      </c>
      <c r="AR100" s="42">
        <v>5686986.0</v>
      </c>
      <c r="AS100" s="44">
        <v>4738411.0</v>
      </c>
      <c r="AT100" s="44">
        <v>350898.0</v>
      </c>
      <c r="AU100" s="44">
        <v>336056.0</v>
      </c>
      <c r="AV100" s="44">
        <v>129617.0</v>
      </c>
      <c r="AW100" s="44">
        <v>48511.0</v>
      </c>
      <c r="AX100" s="71">
        <v>83493.0</v>
      </c>
      <c r="AY100" s="42">
        <v>4347494.0</v>
      </c>
      <c r="AZ100" s="44">
        <v>3753673.0</v>
      </c>
      <c r="BA100" s="44">
        <v>234526.0</v>
      </c>
      <c r="BB100" s="44">
        <v>199822.0</v>
      </c>
      <c r="BC100" s="44">
        <v>87810.0</v>
      </c>
      <c r="BD100" s="44">
        <v>34419.0</v>
      </c>
      <c r="BE100" s="71">
        <v>37244.0</v>
      </c>
    </row>
    <row r="101" ht="15.0" customHeight="1">
      <c r="A101" s="134" t="s">
        <v>854</v>
      </c>
      <c r="C101" s="79"/>
      <c r="D101" s="156">
        <v>1.0</v>
      </c>
      <c r="E101" s="72" t="s">
        <v>143</v>
      </c>
      <c r="F101" s="74" t="s">
        <v>855</v>
      </c>
      <c r="G101" s="69" t="s">
        <v>856</v>
      </c>
      <c r="H101" s="44" t="s">
        <v>857</v>
      </c>
      <c r="I101" s="73">
        <v>1952.0</v>
      </c>
      <c r="J101" s="75" t="s">
        <v>100</v>
      </c>
      <c r="K101" s="73" t="s">
        <v>499</v>
      </c>
      <c r="L101" s="87">
        <f t="shared" si="31"/>
        <v>0.2165260432</v>
      </c>
      <c r="M101" s="124">
        <f t="shared" si="2"/>
        <v>0.7565485866</v>
      </c>
      <c r="N101" s="89">
        <f t="shared" si="32"/>
        <v>0.2225174068</v>
      </c>
      <c r="O101" s="89">
        <f t="shared" si="33"/>
        <v>0.7774825932</v>
      </c>
      <c r="P101" s="42" t="str">
        <f t="shared" si="5"/>
        <v>R+</v>
      </c>
      <c r="Q101" s="91">
        <f t="shared" si="6"/>
        <v>21.6879687</v>
      </c>
      <c r="R101" s="87">
        <f t="shared" si="7"/>
        <v>0.2883936599</v>
      </c>
      <c r="S101" s="89">
        <f t="shared" si="8"/>
        <v>0.7116063401</v>
      </c>
      <c r="T101" s="44" t="str">
        <f t="shared" si="9"/>
        <v>R+</v>
      </c>
      <c r="U101" s="91">
        <f t="shared" si="10"/>
        <v>23.12556975</v>
      </c>
      <c r="V101" s="87">
        <f t="shared" si="11"/>
        <v>0.3343797664</v>
      </c>
      <c r="W101" s="89">
        <f t="shared" si="12"/>
        <v>0.6656202336</v>
      </c>
      <c r="X101" s="44" t="str">
        <f t="shared" si="13"/>
        <v>R+</v>
      </c>
      <c r="Y101" s="91">
        <f t="shared" si="27"/>
        <v>20.25036765</v>
      </c>
      <c r="Z101" s="87">
        <f t="shared" si="15"/>
        <v>0.8792828053</v>
      </c>
      <c r="AA101" s="89">
        <f t="shared" si="16"/>
        <v>0.007624514273</v>
      </c>
      <c r="AB101" s="89">
        <f t="shared" si="17"/>
        <v>0.0748907114</v>
      </c>
      <c r="AC101" s="89">
        <f t="shared" si="18"/>
        <v>0.008773445673</v>
      </c>
      <c r="AD101" s="89">
        <f t="shared" si="19"/>
        <v>0.01813069795</v>
      </c>
      <c r="AE101" s="124">
        <f t="shared" si="20"/>
        <v>0.01129782544</v>
      </c>
      <c r="AF101" s="21"/>
      <c r="AG101" s="99">
        <v>244862.0</v>
      </c>
      <c r="AH101" s="99">
        <v>53019.0</v>
      </c>
      <c r="AI101" s="99">
        <v>185250.0</v>
      </c>
      <c r="AJ101" s="99">
        <v>6593.0</v>
      </c>
      <c r="AK101" s="109">
        <f t="shared" si="21"/>
        <v>-21.6879687</v>
      </c>
      <c r="AL101" s="128">
        <v>69286.0</v>
      </c>
      <c r="AM101" s="130">
        <v>170962.0</v>
      </c>
      <c r="AN101" s="132">
        <f t="shared" si="22"/>
        <v>-23.12556975</v>
      </c>
      <c r="AO101" s="128">
        <v>82868.0</v>
      </c>
      <c r="AP101" s="130">
        <v>164958.0</v>
      </c>
      <c r="AQ101" s="132">
        <f t="shared" si="23"/>
        <v>-20.25036765</v>
      </c>
      <c r="AR101" s="42">
        <v>563626.0</v>
      </c>
      <c r="AS101" s="44">
        <v>483874.0</v>
      </c>
      <c r="AT101" s="44">
        <v>4351.0</v>
      </c>
      <c r="AU101" s="44">
        <v>50231.0</v>
      </c>
      <c r="AV101" s="44">
        <v>4644.0</v>
      </c>
      <c r="AW101" s="44">
        <v>11784.0</v>
      </c>
      <c r="AX101" s="71">
        <v>8742.0</v>
      </c>
      <c r="AY101" s="42">
        <v>428224.0</v>
      </c>
      <c r="AZ101" s="44">
        <v>376530.0</v>
      </c>
      <c r="BA101" s="44">
        <v>3265.0</v>
      </c>
      <c r="BB101" s="44">
        <v>32070.0</v>
      </c>
      <c r="BC101" s="44">
        <v>3757.0</v>
      </c>
      <c r="BD101" s="44">
        <v>7764.0</v>
      </c>
      <c r="BE101" s="71">
        <v>4838.0</v>
      </c>
    </row>
    <row r="102" ht="15.0" customHeight="1">
      <c r="A102" s="256" t="s">
        <v>854</v>
      </c>
      <c r="B102" s="48"/>
      <c r="C102" s="29"/>
      <c r="D102" s="257">
        <v>2.0</v>
      </c>
      <c r="E102" s="258" t="s">
        <v>255</v>
      </c>
      <c r="F102" s="259" t="s">
        <v>863</v>
      </c>
      <c r="G102" s="169" t="s">
        <v>864</v>
      </c>
      <c r="H102" s="66" t="s">
        <v>865</v>
      </c>
      <c r="I102" s="62">
        <v>1944.0</v>
      </c>
      <c r="J102" s="261" t="s">
        <v>100</v>
      </c>
      <c r="K102" s="62">
        <v>1996.0</v>
      </c>
      <c r="L102" s="173">
        <f t="shared" si="31"/>
        <v>0.1744581032</v>
      </c>
      <c r="M102" s="177">
        <f t="shared" si="2"/>
        <v>0.7218599679</v>
      </c>
      <c r="N102" s="175">
        <f t="shared" si="32"/>
        <v>0.1946386097</v>
      </c>
      <c r="O102" s="175">
        <f t="shared" si="33"/>
        <v>0.8053613903</v>
      </c>
      <c r="P102" s="262" t="str">
        <f t="shared" si="5"/>
        <v>R+</v>
      </c>
      <c r="Q102" s="263">
        <f t="shared" si="6"/>
        <v>21.6879687</v>
      </c>
      <c r="R102" s="173">
        <f t="shared" si="7"/>
        <v>0.2883936599</v>
      </c>
      <c r="S102" s="175">
        <f t="shared" si="8"/>
        <v>0.7116063401</v>
      </c>
      <c r="T102" s="64" t="str">
        <f t="shared" si="9"/>
        <v>R+</v>
      </c>
      <c r="U102" s="263">
        <f t="shared" si="10"/>
        <v>23.12556975</v>
      </c>
      <c r="V102" s="173">
        <f t="shared" si="11"/>
        <v>0.3343797664</v>
      </c>
      <c r="W102" s="175">
        <f t="shared" si="12"/>
        <v>0.6656202336</v>
      </c>
      <c r="X102" s="64" t="str">
        <f t="shared" si="13"/>
        <v>R+</v>
      </c>
      <c r="Y102" s="263">
        <f t="shared" si="27"/>
        <v>20.25036765</v>
      </c>
      <c r="Z102" s="173">
        <f t="shared" si="15"/>
        <v>0.8792828053</v>
      </c>
      <c r="AA102" s="175">
        <f t="shared" si="16"/>
        <v>0.007624514273</v>
      </c>
      <c r="AB102" s="175">
        <f t="shared" si="17"/>
        <v>0.0748907114</v>
      </c>
      <c r="AC102" s="175">
        <f t="shared" si="18"/>
        <v>0.008773445673</v>
      </c>
      <c r="AD102" s="175">
        <f t="shared" si="19"/>
        <v>0.01813069795</v>
      </c>
      <c r="AE102" s="177">
        <f t="shared" si="20"/>
        <v>0.01129782544</v>
      </c>
      <c r="AF102" s="21"/>
      <c r="AG102" s="99">
        <v>168390.0</v>
      </c>
      <c r="AH102" s="99">
        <v>29377.0</v>
      </c>
      <c r="AI102" s="99">
        <v>121554.0</v>
      </c>
      <c r="AJ102" s="99">
        <v>17459.0</v>
      </c>
      <c r="AK102" s="264">
        <f t="shared" si="21"/>
        <v>-21.6879687</v>
      </c>
      <c r="AL102" s="265">
        <v>69286.0</v>
      </c>
      <c r="AM102" s="266">
        <v>170962.0</v>
      </c>
      <c r="AN102" s="267">
        <f t="shared" si="22"/>
        <v>-23.12556975</v>
      </c>
      <c r="AO102" s="265">
        <v>82868.0</v>
      </c>
      <c r="AP102" s="266">
        <v>164958.0</v>
      </c>
      <c r="AQ102" s="267">
        <f t="shared" si="23"/>
        <v>-20.25036765</v>
      </c>
      <c r="AR102" s="262">
        <v>563626.0</v>
      </c>
      <c r="AS102" s="64">
        <v>483874.0</v>
      </c>
      <c r="AT102" s="64">
        <v>4351.0</v>
      </c>
      <c r="AU102" s="64">
        <v>50231.0</v>
      </c>
      <c r="AV102" s="64">
        <v>4644.0</v>
      </c>
      <c r="AW102" s="64">
        <v>11784.0</v>
      </c>
      <c r="AX102" s="66">
        <v>8742.0</v>
      </c>
      <c r="AY102" s="262">
        <v>428224.0</v>
      </c>
      <c r="AZ102" s="64">
        <v>376530.0</v>
      </c>
      <c r="BA102" s="64">
        <v>3265.0</v>
      </c>
      <c r="BB102" s="64">
        <v>32070.0</v>
      </c>
      <c r="BC102" s="64">
        <v>3757.0</v>
      </c>
      <c r="BD102" s="64">
        <v>7764.0</v>
      </c>
      <c r="BE102" s="66">
        <v>4838.0</v>
      </c>
    </row>
  </sheetData>
  <mergeCells count="120">
    <mergeCell ref="I1:I2"/>
    <mergeCell ref="J1:J2"/>
    <mergeCell ref="L1:M1"/>
    <mergeCell ref="G1:H1"/>
    <mergeCell ref="E1:F1"/>
    <mergeCell ref="N1:O1"/>
    <mergeCell ref="R1:U1"/>
    <mergeCell ref="P1:Q2"/>
    <mergeCell ref="K1:K2"/>
    <mergeCell ref="T2:U2"/>
    <mergeCell ref="A19:C19"/>
    <mergeCell ref="A20:C20"/>
    <mergeCell ref="A3:C3"/>
    <mergeCell ref="A4:C4"/>
    <mergeCell ref="A14:C14"/>
    <mergeCell ref="A27:C27"/>
    <mergeCell ref="A28:C28"/>
    <mergeCell ref="A22:C22"/>
    <mergeCell ref="A23:C23"/>
    <mergeCell ref="A96:C96"/>
    <mergeCell ref="A74:C74"/>
    <mergeCell ref="A75:C75"/>
    <mergeCell ref="A76:C76"/>
    <mergeCell ref="A85:C85"/>
    <mergeCell ref="A86:C86"/>
    <mergeCell ref="A87:C87"/>
    <mergeCell ref="A1:C1"/>
    <mergeCell ref="C2:D2"/>
    <mergeCell ref="A100:C100"/>
    <mergeCell ref="A101:C101"/>
    <mergeCell ref="A102:C102"/>
    <mergeCell ref="A7:C7"/>
    <mergeCell ref="A46:C46"/>
    <mergeCell ref="A21:C21"/>
    <mergeCell ref="A25:C25"/>
    <mergeCell ref="A24:C24"/>
    <mergeCell ref="A34:C34"/>
    <mergeCell ref="A35:C35"/>
    <mergeCell ref="A26:C26"/>
    <mergeCell ref="A36:C36"/>
    <mergeCell ref="A29:C29"/>
    <mergeCell ref="A30:C30"/>
    <mergeCell ref="A31:C31"/>
    <mergeCell ref="A32:C32"/>
    <mergeCell ref="A33:C33"/>
    <mergeCell ref="A43:C43"/>
    <mergeCell ref="A44:C44"/>
    <mergeCell ref="A37:C37"/>
    <mergeCell ref="A45:C45"/>
    <mergeCell ref="A38:C38"/>
    <mergeCell ref="A39:C39"/>
    <mergeCell ref="A40:C40"/>
    <mergeCell ref="A41:C41"/>
    <mergeCell ref="A42:C42"/>
    <mergeCell ref="A77:C77"/>
    <mergeCell ref="A78:C78"/>
    <mergeCell ref="A99:C99"/>
    <mergeCell ref="A79:C79"/>
    <mergeCell ref="A52:C52"/>
    <mergeCell ref="A53:C53"/>
    <mergeCell ref="A54:C54"/>
    <mergeCell ref="A55:C55"/>
    <mergeCell ref="A47:C47"/>
    <mergeCell ref="A48:C48"/>
    <mergeCell ref="A49:C49"/>
    <mergeCell ref="A50:C50"/>
    <mergeCell ref="A51:C51"/>
    <mergeCell ref="A5:C5"/>
    <mergeCell ref="A6:C6"/>
    <mergeCell ref="A69:C69"/>
    <mergeCell ref="A68:C68"/>
    <mergeCell ref="A15:C15"/>
    <mergeCell ref="A16:C16"/>
    <mergeCell ref="A8:C8"/>
    <mergeCell ref="A9:C9"/>
    <mergeCell ref="A10:C10"/>
    <mergeCell ref="A11:C11"/>
    <mergeCell ref="A12:C12"/>
    <mergeCell ref="A13:C13"/>
    <mergeCell ref="A73:C73"/>
    <mergeCell ref="A65:C65"/>
    <mergeCell ref="A66:C66"/>
    <mergeCell ref="A67:C67"/>
    <mergeCell ref="A70:C70"/>
    <mergeCell ref="A71:C71"/>
    <mergeCell ref="A72:C72"/>
    <mergeCell ref="A61:C61"/>
    <mergeCell ref="A62:C62"/>
    <mergeCell ref="A63:C63"/>
    <mergeCell ref="A64:C64"/>
    <mergeCell ref="A56:C56"/>
    <mergeCell ref="A57:C57"/>
    <mergeCell ref="A58:C58"/>
    <mergeCell ref="A59:C59"/>
    <mergeCell ref="A60:C60"/>
    <mergeCell ref="A97:C97"/>
    <mergeCell ref="A98:C98"/>
    <mergeCell ref="A90:C90"/>
    <mergeCell ref="A91:C91"/>
    <mergeCell ref="A92:C92"/>
    <mergeCell ref="A93:C93"/>
    <mergeCell ref="A95:C95"/>
    <mergeCell ref="A94:C94"/>
    <mergeCell ref="AR1:AX1"/>
    <mergeCell ref="AY1:BE1"/>
    <mergeCell ref="AL1:AN1"/>
    <mergeCell ref="AG1:AJ1"/>
    <mergeCell ref="Z1:AE1"/>
    <mergeCell ref="AO1:AQ1"/>
    <mergeCell ref="V1:Y1"/>
    <mergeCell ref="X2:Y2"/>
    <mergeCell ref="A17:C17"/>
    <mergeCell ref="A18:C18"/>
    <mergeCell ref="A88:C88"/>
    <mergeCell ref="A89:C89"/>
    <mergeCell ref="A80:C80"/>
    <mergeCell ref="A81:C81"/>
    <mergeCell ref="A82:C82"/>
    <mergeCell ref="A83:C83"/>
    <mergeCell ref="A84:C84"/>
  </mergeCells>
  <conditionalFormatting sqref="T3:T102 X3:X102 P3:P102">
    <cfRule type="containsText" dxfId="0" priority="1" operator="containsText" text="D+">
      <formula>NOT(ISERROR(SEARCH(("D+"),(T3))))</formula>
    </cfRule>
  </conditionalFormatting>
  <conditionalFormatting sqref="T3:T102 X3:X102 P3:P102">
    <cfRule type="containsText" dxfId="1" priority="2" operator="containsText" text="R+">
      <formula>NOT(ISERROR(SEARCH(("R+"),(T3))))</formula>
    </cfRule>
  </conditionalFormatting>
  <conditionalFormatting sqref="R3:R102 V3:V102 N92:N102 N21:N38 N40:N90">
    <cfRule type="cellIs" dxfId="0" priority="3" operator="greaterThan">
      <formula>0.5</formula>
    </cfRule>
  </conditionalFormatting>
  <conditionalFormatting sqref="S3:S102 W3:W102 O41:O102 O3:O5 O7:O39">
    <cfRule type="cellIs" dxfId="1" priority="4" operator="greaterThan">
      <formula>0.5</formula>
    </cfRule>
  </conditionalFormatting>
  <conditionalFormatting sqref="AN3:AN102 AQ42:AQ102">
    <cfRule type="expression" dxfId="0" priority="5">
      <formula>#REF!&gt;0</formula>
    </cfRule>
  </conditionalFormatting>
  <conditionalFormatting sqref="AN3:AN102 AQ42:AQ102">
    <cfRule type="expression" dxfId="1" priority="6">
      <formula>#REF!&lt;0</formula>
    </cfRule>
  </conditionalFormatting>
  <conditionalFormatting sqref="AA3:AA102">
    <cfRule type="cellIs" dxfId="2" priority="7" operator="greaterThan">
      <formula>0.5</formula>
    </cfRule>
  </conditionalFormatting>
  <conditionalFormatting sqref="AB3:AB102">
    <cfRule type="cellIs" dxfId="3" priority="8" operator="greaterThan">
      <formula>0.5</formula>
    </cfRule>
  </conditionalFormatting>
  <conditionalFormatting sqref="AC3:AC102">
    <cfRule type="cellIs" dxfId="4" priority="9" operator="greaterThan">
      <formula>0.5</formula>
    </cfRule>
  </conditionalFormatting>
  <conditionalFormatting sqref="AD3:AD102">
    <cfRule type="cellIs" dxfId="5" priority="10" operator="greaterThan">
      <formula>0.5</formula>
    </cfRule>
  </conditionalFormatting>
  <conditionalFormatting sqref="Z3:Z102">
    <cfRule type="cellIs" dxfId="6" priority="11" operator="lessThan">
      <formula>0.5</formula>
    </cfRule>
  </conditionalFormatting>
  <conditionalFormatting sqref="N3:N20">
    <cfRule type="cellIs" dxfId="0" priority="12" operator="greaterThan">
      <formula>0.5</formula>
    </cfRule>
  </conditionalFormatting>
  <conditionalFormatting sqref="O40">
    <cfRule type="cellIs" dxfId="1" priority="13" operator="greaterThan">
      <formula>0.5</formula>
    </cfRule>
  </conditionalFormatting>
  <conditionalFormatting sqref="Q3:Q102">
    <cfRule type="expression" dxfId="0" priority="14">
      <formula>AK3&gt;0</formula>
    </cfRule>
  </conditionalFormatting>
  <conditionalFormatting sqref="Q3:Q102">
    <cfRule type="expression" dxfId="1" priority="15">
      <formula>AK3&lt;0</formula>
    </cfRule>
  </conditionalFormatting>
  <conditionalFormatting sqref="U3:U102">
    <cfRule type="expression" dxfId="0" priority="16">
      <formula>AN3&gt;0</formula>
    </cfRule>
  </conditionalFormatting>
  <conditionalFormatting sqref="U3:U102">
    <cfRule type="expression" dxfId="1" priority="17">
      <formula>AN3&lt;0</formula>
    </cfRule>
  </conditionalFormatting>
  <conditionalFormatting sqref="Y3:Y102">
    <cfRule type="expression" dxfId="0" priority="18">
      <formula>AQ3&gt;0</formula>
    </cfRule>
  </conditionalFormatting>
  <conditionalFormatting sqref="Y3:Y102">
    <cfRule type="expression" dxfId="1" priority="19">
      <formula>AQ3&lt;0</formula>
    </cfRule>
  </conditionalFormatting>
  <conditionalFormatting sqref="AQ3:AQ41">
    <cfRule type="expression" dxfId="0" priority="20">
      <formula>#REF!&gt;0</formula>
    </cfRule>
  </conditionalFormatting>
  <conditionalFormatting sqref="AQ3:AQ41">
    <cfRule type="expression" dxfId="1" priority="21">
      <formula>#REF!&lt;0</formula>
    </cfRule>
  </conditionalFormatting>
  <conditionalFormatting sqref="M3:M102">
    <cfRule type="expression" dxfId="1" priority="22">
      <formula>M3&gt;L3</formula>
    </cfRule>
  </conditionalFormatting>
  <conditionalFormatting sqref="L3:L5 L7:L38 L40:L90 L92:L102">
    <cfRule type="expression" dxfId="0" priority="23">
      <formula>L3&gt;M3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5.43"/>
    <col customWidth="1" min="2" max="2" width="7.14"/>
    <col customWidth="1" min="3" max="4" width="10.71"/>
    <col customWidth="1" min="5" max="6" width="12.86"/>
    <col customWidth="1" min="7" max="7" width="5.14"/>
    <col customWidth="1" min="8" max="8" width="7.71"/>
    <col customWidth="1" min="9" max="9" width="10.14"/>
    <col customWidth="1" min="10" max="10" width="10.43"/>
    <col customWidth="1" min="11" max="11" width="9.14"/>
    <col customWidth="1" min="12" max="17" width="7.14"/>
    <col customWidth="1" min="18" max="18" width="2.86"/>
    <col customWidth="1" min="19" max="19" width="2.71"/>
    <col customWidth="1" min="20" max="20" width="9.14"/>
    <col customWidth="1" min="21" max="23" width="10.14"/>
    <col customWidth="1" min="24" max="24" width="9.29"/>
    <col customWidth="1" min="25" max="27" width="9.14"/>
  </cols>
  <sheetData>
    <row r="1" ht="15.0" customHeight="1">
      <c r="A1" s="1" t="s">
        <v>0</v>
      </c>
      <c r="B1" s="1" t="s">
        <v>3</v>
      </c>
      <c r="C1" s="5" t="s">
        <v>4</v>
      </c>
      <c r="D1" s="6"/>
      <c r="E1" s="5" t="s">
        <v>7</v>
      </c>
      <c r="F1" s="6"/>
      <c r="G1" s="1" t="s">
        <v>8</v>
      </c>
      <c r="H1" s="8" t="s">
        <v>9</v>
      </c>
      <c r="I1" s="10" t="s">
        <v>12</v>
      </c>
      <c r="J1" s="3" t="s">
        <v>14</v>
      </c>
      <c r="K1" s="4"/>
      <c r="L1" s="12" t="s">
        <v>15</v>
      </c>
      <c r="M1" s="6"/>
      <c r="N1" s="12" t="s">
        <v>17</v>
      </c>
      <c r="O1" s="14"/>
      <c r="P1" s="11" t="s">
        <v>18</v>
      </c>
      <c r="Q1" s="6"/>
      <c r="R1" s="6"/>
      <c r="S1" s="14"/>
      <c r="T1" s="15"/>
      <c r="U1" s="16" t="s">
        <v>24</v>
      </c>
      <c r="V1" s="4"/>
      <c r="W1" s="4"/>
      <c r="X1" s="4"/>
      <c r="Y1" s="18" t="s">
        <v>25</v>
      </c>
      <c r="Z1" s="4"/>
      <c r="AA1" s="20"/>
    </row>
    <row r="2" ht="15.0" customHeight="1">
      <c r="A2" s="22"/>
      <c r="B2" s="22"/>
      <c r="C2" s="23" t="s">
        <v>31</v>
      </c>
      <c r="D2" s="25" t="s">
        <v>34</v>
      </c>
      <c r="E2" s="5" t="s">
        <v>36</v>
      </c>
      <c r="F2" s="27" t="s">
        <v>37</v>
      </c>
      <c r="G2" s="22"/>
      <c r="H2" s="29"/>
      <c r="I2" s="22"/>
      <c r="J2" s="11" t="s">
        <v>39</v>
      </c>
      <c r="K2" s="31" t="s">
        <v>40</v>
      </c>
      <c r="L2" s="33" t="s">
        <v>41</v>
      </c>
      <c r="M2" s="35" t="s">
        <v>42</v>
      </c>
      <c r="N2" s="33" t="s">
        <v>41</v>
      </c>
      <c r="O2" s="37" t="s">
        <v>42</v>
      </c>
      <c r="P2" s="11" t="s">
        <v>43</v>
      </c>
      <c r="Q2" s="39" t="s">
        <v>44</v>
      </c>
      <c r="R2" s="41" t="s">
        <v>45</v>
      </c>
      <c r="S2" s="14"/>
      <c r="T2" s="15"/>
      <c r="U2" s="49" t="s">
        <v>46</v>
      </c>
      <c r="V2" s="51" t="s">
        <v>41</v>
      </c>
      <c r="W2" s="51" t="s">
        <v>42</v>
      </c>
      <c r="X2" s="53" t="s">
        <v>52</v>
      </c>
      <c r="Y2" s="55" t="s">
        <v>43</v>
      </c>
      <c r="Z2" s="57" t="s">
        <v>44</v>
      </c>
      <c r="AA2" s="59" t="s">
        <v>55</v>
      </c>
    </row>
    <row r="3">
      <c r="A3" s="61" t="s">
        <v>57</v>
      </c>
      <c r="B3" s="63" t="s">
        <v>61</v>
      </c>
      <c r="C3" s="65" t="s">
        <v>64</v>
      </c>
      <c r="D3" s="67" t="s">
        <v>70</v>
      </c>
      <c r="E3" s="69" t="s">
        <v>74</v>
      </c>
      <c r="F3" s="71" t="s">
        <v>75</v>
      </c>
      <c r="G3" s="73">
        <v>1967.0</v>
      </c>
      <c r="H3" s="75" t="s">
        <v>78</v>
      </c>
      <c r="I3" s="73">
        <v>2014.0</v>
      </c>
      <c r="J3" s="76">
        <v>42571.0</v>
      </c>
      <c r="K3" s="84" t="s">
        <v>82</v>
      </c>
      <c r="L3" s="88">
        <f t="shared" ref="L3:L7" si="1">V3/U3</f>
        <v>0.5192833789</v>
      </c>
      <c r="M3" s="92">
        <f t="shared" ref="M3:M7" si="2">W3/U3</f>
        <v>0.4807166211</v>
      </c>
      <c r="N3" s="88">
        <f t="shared" ref="N3:N7" si="3">V3/(V3+W3)</f>
        <v>0.5192833789</v>
      </c>
      <c r="O3" s="94">
        <f t="shared" ref="O3:O7" si="4">W3/(V3+W3)</f>
        <v>0.4807166211</v>
      </c>
      <c r="P3" s="88">
        <f t="shared" ref="P3:P7" si="5">Y3/(Y3+Z3)</f>
        <v>0.7060514825</v>
      </c>
      <c r="Q3" s="92">
        <f t="shared" ref="Q3:Q7" si="6">Z3/(Y3+Z3)</f>
        <v>0.2939485175</v>
      </c>
      <c r="R3" s="102" t="str">
        <f t="shared" ref="R3:R7" si="7">IF(AA3&gt;0,"D+","R+")</f>
        <v>D+</v>
      </c>
      <c r="S3" s="104">
        <f t="shared" ref="S3:S7" si="8">ABS(AA3)</f>
        <v>18.64062893</v>
      </c>
      <c r="T3" s="15"/>
      <c r="U3" s="106">
        <v>179844.0</v>
      </c>
      <c r="V3" s="108">
        <v>93390.0</v>
      </c>
      <c r="W3" s="108">
        <v>86454.0</v>
      </c>
      <c r="X3" s="113">
        <v>0.0</v>
      </c>
      <c r="Y3" s="115">
        <v>151023.0</v>
      </c>
      <c r="Z3" s="108">
        <v>62875.0</v>
      </c>
      <c r="AA3" s="116">
        <v>18.640628930999803</v>
      </c>
    </row>
    <row r="4">
      <c r="A4" s="118" t="s">
        <v>92</v>
      </c>
      <c r="B4" s="73" t="s">
        <v>93</v>
      </c>
      <c r="C4" s="119" t="s">
        <v>94</v>
      </c>
      <c r="D4" s="123" t="s">
        <v>95</v>
      </c>
      <c r="E4" s="69" t="s">
        <v>101</v>
      </c>
      <c r="F4" s="71" t="s">
        <v>102</v>
      </c>
      <c r="G4" s="73">
        <v>1981.0</v>
      </c>
      <c r="H4" s="75" t="s">
        <v>103</v>
      </c>
      <c r="I4" s="73">
        <v>2008.0</v>
      </c>
      <c r="J4" s="125">
        <v>42094.0</v>
      </c>
      <c r="K4" s="126" t="s">
        <v>104</v>
      </c>
      <c r="L4" s="87">
        <f t="shared" si="1"/>
        <v>0.2528045716</v>
      </c>
      <c r="M4" s="89">
        <f t="shared" si="2"/>
        <v>0.7471954284</v>
      </c>
      <c r="N4" s="87">
        <f t="shared" si="3"/>
        <v>0.2528045716</v>
      </c>
      <c r="O4" s="124">
        <f t="shared" si="4"/>
        <v>0.7471954284</v>
      </c>
      <c r="P4" s="87">
        <f t="shared" si="5"/>
        <v>0.3814154676</v>
      </c>
      <c r="Q4" s="89">
        <f t="shared" si="6"/>
        <v>0.6185845324</v>
      </c>
      <c r="R4" s="44" t="str">
        <f t="shared" si="7"/>
        <v>R+</v>
      </c>
      <c r="S4" s="129">
        <f t="shared" si="8"/>
        <v>13.82297256</v>
      </c>
      <c r="T4" s="15"/>
      <c r="U4" s="131">
        <v>246740.0</v>
      </c>
      <c r="V4" s="133">
        <v>62377.0</v>
      </c>
      <c r="W4" s="133">
        <v>184363.0</v>
      </c>
      <c r="X4" s="135">
        <v>0.0</v>
      </c>
      <c r="Y4" s="136">
        <v>125036.0</v>
      </c>
      <c r="Z4" s="133">
        <v>202785.0</v>
      </c>
      <c r="AA4" s="137">
        <v>-13.822972558481222</v>
      </c>
    </row>
    <row r="5">
      <c r="A5" s="139" t="s">
        <v>111</v>
      </c>
      <c r="B5" s="140" t="s">
        <v>112</v>
      </c>
      <c r="C5" s="72" t="s">
        <v>113</v>
      </c>
      <c r="D5" s="74" t="s">
        <v>114</v>
      </c>
      <c r="E5" s="69" t="s">
        <v>115</v>
      </c>
      <c r="F5" s="71" t="s">
        <v>116</v>
      </c>
      <c r="G5" s="73">
        <v>1943.0</v>
      </c>
      <c r="H5" s="75" t="s">
        <v>81</v>
      </c>
      <c r="I5" s="73">
        <v>1994.0</v>
      </c>
      <c r="J5" s="125">
        <v>42619.0</v>
      </c>
      <c r="K5" s="126" t="s">
        <v>117</v>
      </c>
      <c r="L5" s="87">
        <f t="shared" si="1"/>
        <v>0.2687707613</v>
      </c>
      <c r="M5" s="89">
        <f t="shared" si="2"/>
        <v>0.7312292387</v>
      </c>
      <c r="N5" s="87">
        <f t="shared" si="3"/>
        <v>0.2687707613</v>
      </c>
      <c r="O5" s="124">
        <f t="shared" si="4"/>
        <v>0.7312292387</v>
      </c>
      <c r="P5" s="87">
        <f t="shared" si="5"/>
        <v>0.3258901237</v>
      </c>
      <c r="Q5" s="89">
        <f t="shared" si="6"/>
        <v>0.6741098763</v>
      </c>
      <c r="R5" s="44" t="str">
        <f t="shared" si="7"/>
        <v>R+</v>
      </c>
      <c r="S5" s="129">
        <f t="shared" si="8"/>
        <v>19.37550694</v>
      </c>
      <c r="T5" s="15"/>
      <c r="U5" s="131">
        <v>236618.0</v>
      </c>
      <c r="V5" s="133">
        <v>63596.0</v>
      </c>
      <c r="W5" s="133">
        <v>173022.0</v>
      </c>
      <c r="X5" s="135">
        <v>0.0</v>
      </c>
      <c r="Y5" s="136">
        <v>95273.0</v>
      </c>
      <c r="Z5" s="133">
        <v>197074.0</v>
      </c>
      <c r="AA5" s="137">
        <v>-19.37550694494704</v>
      </c>
    </row>
    <row r="6">
      <c r="A6" s="118" t="s">
        <v>118</v>
      </c>
      <c r="B6" s="73" t="s">
        <v>119</v>
      </c>
      <c r="C6" s="143" t="s">
        <v>120</v>
      </c>
      <c r="D6" s="146" t="s">
        <v>121</v>
      </c>
      <c r="E6" s="69" t="s">
        <v>127</v>
      </c>
      <c r="F6" s="71" t="s">
        <v>128</v>
      </c>
      <c r="G6" s="73">
        <v>1958.0</v>
      </c>
      <c r="H6" s="148" t="s">
        <v>129</v>
      </c>
      <c r="I6" s="73">
        <v>2010.0</v>
      </c>
      <c r="J6" s="125">
        <v>42041.0</v>
      </c>
      <c r="K6" s="126" t="s">
        <v>82</v>
      </c>
      <c r="L6" s="87">
        <f t="shared" si="1"/>
        <v>0.2892774186</v>
      </c>
      <c r="M6" s="89">
        <f t="shared" si="2"/>
        <v>0.6791166758</v>
      </c>
      <c r="N6" s="87">
        <f t="shared" si="3"/>
        <v>0.2987186934</v>
      </c>
      <c r="O6" s="124">
        <f t="shared" si="4"/>
        <v>0.7012813066</v>
      </c>
      <c r="P6" s="87">
        <f t="shared" si="5"/>
        <v>0.3743039359</v>
      </c>
      <c r="Q6" s="89">
        <f t="shared" si="6"/>
        <v>0.6256960641</v>
      </c>
      <c r="R6" s="44" t="str">
        <f t="shared" si="7"/>
        <v>R+</v>
      </c>
      <c r="S6" s="129">
        <f t="shared" si="8"/>
        <v>14.53412573</v>
      </c>
      <c r="T6" s="15"/>
      <c r="U6" s="131">
        <v>151111.0</v>
      </c>
      <c r="V6" s="133">
        <v>43713.0</v>
      </c>
      <c r="W6" s="133">
        <v>102622.0</v>
      </c>
      <c r="X6" s="135">
        <v>4776.0</v>
      </c>
      <c r="Y6" s="131">
        <v>118438.0</v>
      </c>
      <c r="Z6" s="151">
        <v>197984.0</v>
      </c>
      <c r="AA6" s="137">
        <v>-14.534125728921376</v>
      </c>
    </row>
    <row r="7">
      <c r="A7" s="118" t="s">
        <v>130</v>
      </c>
      <c r="B7" s="73" t="s">
        <v>131</v>
      </c>
      <c r="C7" s="143" t="s">
        <v>132</v>
      </c>
      <c r="D7" s="146" t="s">
        <v>133</v>
      </c>
      <c r="E7" s="69" t="s">
        <v>134</v>
      </c>
      <c r="F7" s="44" t="s">
        <v>135</v>
      </c>
      <c r="G7" s="73">
        <v>1970.0</v>
      </c>
      <c r="H7" s="44" t="s">
        <v>110</v>
      </c>
      <c r="I7" s="73">
        <v>2010.0</v>
      </c>
      <c r="J7" s="125">
        <v>42009.0</v>
      </c>
      <c r="K7" s="126" t="s">
        <v>136</v>
      </c>
      <c r="L7" s="87">
        <f t="shared" si="1"/>
        <v>0.4214114732</v>
      </c>
      <c r="M7" s="89">
        <f t="shared" si="2"/>
        <v>0.5484757319</v>
      </c>
      <c r="N7" s="87">
        <f t="shared" si="3"/>
        <v>0.4344953424</v>
      </c>
      <c r="O7" s="124">
        <f t="shared" si="4"/>
        <v>0.5655046576</v>
      </c>
      <c r="P7" s="87">
        <f t="shared" si="5"/>
        <v>0.5216021241</v>
      </c>
      <c r="Q7" s="89">
        <f t="shared" si="6"/>
        <v>0.4783978759</v>
      </c>
      <c r="R7" s="44" t="str">
        <f t="shared" si="7"/>
        <v>D+</v>
      </c>
      <c r="S7" s="155">
        <f t="shared" si="8"/>
        <v>0.2351222156</v>
      </c>
      <c r="T7" s="15"/>
      <c r="U7" s="131">
        <v>107363.0</v>
      </c>
      <c r="V7" s="151">
        <v>45244.0</v>
      </c>
      <c r="W7" s="151">
        <v>58886.0</v>
      </c>
      <c r="X7" s="157">
        <v>3233.0</v>
      </c>
      <c r="Y7" s="136">
        <v>110407.0</v>
      </c>
      <c r="Z7" s="133">
        <v>101262.0</v>
      </c>
      <c r="AA7" s="137">
        <v>0.23512221564304658</v>
      </c>
    </row>
    <row r="8">
      <c r="A8" s="158" t="s">
        <v>141</v>
      </c>
      <c r="B8" s="160" t="s">
        <v>142</v>
      </c>
      <c r="C8" s="143" t="s">
        <v>143</v>
      </c>
      <c r="D8" s="146" t="s">
        <v>144</v>
      </c>
      <c r="E8" s="69" t="s">
        <v>145</v>
      </c>
      <c r="F8" s="71" t="s">
        <v>146</v>
      </c>
      <c r="G8" s="73">
        <v>1949.0</v>
      </c>
      <c r="H8" s="148" t="s">
        <v>110</v>
      </c>
      <c r="I8" s="73">
        <v>1990.0</v>
      </c>
      <c r="J8" s="125">
        <v>42308.0</v>
      </c>
      <c r="K8" s="126" t="s">
        <v>147</v>
      </c>
      <c r="L8" s="87">
        <v>0.274</v>
      </c>
      <c r="M8" s="89">
        <v>0.672</v>
      </c>
      <c r="N8" s="87">
        <v>0.289</v>
      </c>
      <c r="O8" s="124">
        <v>0.711</v>
      </c>
      <c r="P8" s="87">
        <v>0.371</v>
      </c>
      <c r="Q8" s="89">
        <v>0.629</v>
      </c>
      <c r="R8" s="44" t="s">
        <v>148</v>
      </c>
      <c r="S8" s="129">
        <v>15.0</v>
      </c>
      <c r="T8" s="15"/>
      <c r="U8" s="131">
        <v>188330.0</v>
      </c>
      <c r="V8" s="133">
        <v>51534.0</v>
      </c>
      <c r="W8" s="133">
        <v>126539.0</v>
      </c>
      <c r="X8" s="135">
        <v>10257.0</v>
      </c>
      <c r="Y8" s="131">
        <v>124478.0</v>
      </c>
      <c r="Z8" s="151">
        <v>211436.0</v>
      </c>
      <c r="AA8" s="137">
        <v>-14.9</v>
      </c>
    </row>
    <row r="9">
      <c r="A9" s="163" t="s">
        <v>152</v>
      </c>
      <c r="B9" s="165" t="s">
        <v>153</v>
      </c>
      <c r="C9" s="166" t="s">
        <v>154</v>
      </c>
      <c r="D9" s="166" t="s">
        <v>156</v>
      </c>
      <c r="E9" s="169" t="s">
        <v>157</v>
      </c>
      <c r="F9" s="64" t="s">
        <v>163</v>
      </c>
      <c r="G9" s="62">
        <v>1956.0</v>
      </c>
      <c r="H9" s="64" t="s">
        <v>103</v>
      </c>
      <c r="I9" s="62">
        <v>1994.0</v>
      </c>
      <c r="J9" s="170">
        <v>42544.0</v>
      </c>
      <c r="K9" s="171" t="s">
        <v>164</v>
      </c>
      <c r="L9" s="173">
        <v>0.877</v>
      </c>
      <c r="M9" s="175">
        <v>0.123</v>
      </c>
      <c r="N9" s="173">
        <v>0.877</v>
      </c>
      <c r="O9" s="177">
        <v>0.123</v>
      </c>
      <c r="P9" s="173">
        <v>0.91</v>
      </c>
      <c r="Q9" s="175">
        <v>0.09</v>
      </c>
      <c r="R9" s="64" t="s">
        <v>176</v>
      </c>
      <c r="S9" s="179">
        <v>39.0</v>
      </c>
      <c r="T9" s="15"/>
      <c r="U9" s="131">
        <v>206538.0</v>
      </c>
      <c r="V9" s="151">
        <v>181141.0</v>
      </c>
      <c r="W9" s="151">
        <v>25397.0</v>
      </c>
      <c r="X9" s="157">
        <v>0.0</v>
      </c>
      <c r="Y9" s="136">
        <v>338543.0</v>
      </c>
      <c r="Z9" s="133">
        <v>33525.0</v>
      </c>
      <c r="AA9" s="137">
        <v>39.0</v>
      </c>
    </row>
  </sheetData>
  <mergeCells count="14">
    <mergeCell ref="I1:I2"/>
    <mergeCell ref="A1:A2"/>
    <mergeCell ref="B1:B2"/>
    <mergeCell ref="C1:D1"/>
    <mergeCell ref="E1:F1"/>
    <mergeCell ref="G1:G2"/>
    <mergeCell ref="H1:H2"/>
    <mergeCell ref="L1:M1"/>
    <mergeCell ref="J1:K1"/>
    <mergeCell ref="R2:S2"/>
    <mergeCell ref="U1:X1"/>
    <mergeCell ref="Y1:AA1"/>
    <mergeCell ref="P1:S1"/>
    <mergeCell ref="N1:O1"/>
  </mergeCells>
  <conditionalFormatting sqref="R3:R9">
    <cfRule type="containsText" dxfId="0" priority="1" operator="containsText" text="D+">
      <formula>NOT(ISERROR(SEARCH(("D+"),(R3))))</formula>
    </cfRule>
  </conditionalFormatting>
  <conditionalFormatting sqref="R3:R9">
    <cfRule type="containsText" dxfId="1" priority="2" operator="containsText" text="R+">
      <formula>NOT(ISERROR(SEARCH(("R+"),(R3))))</formula>
    </cfRule>
  </conditionalFormatting>
  <conditionalFormatting sqref="N3:N9 P3:P9">
    <cfRule type="cellIs" dxfId="0" priority="3" operator="greaterThan">
      <formula>0.5</formula>
    </cfRule>
  </conditionalFormatting>
  <conditionalFormatting sqref="O3:O9 Q3:Q9">
    <cfRule type="cellIs" dxfId="1" priority="4" operator="greaterThan">
      <formula>0.5</formula>
    </cfRule>
  </conditionalFormatting>
  <conditionalFormatting sqref="S3:S9">
    <cfRule type="expression" dxfId="0" priority="5">
      <formula>AA3&gt;0</formula>
    </cfRule>
  </conditionalFormatting>
  <conditionalFormatting sqref="S3:S9">
    <cfRule type="expression" dxfId="1" priority="6">
      <formula>AA3&lt;0</formula>
    </cfRule>
  </conditionalFormatting>
  <conditionalFormatting sqref="L3:L9">
    <cfRule type="expression" dxfId="0" priority="7">
      <formula>L3&gt;M3</formula>
    </cfRule>
  </conditionalFormatting>
  <conditionalFormatting sqref="M3:M9">
    <cfRule type="expression" dxfId="1" priority="8">
      <formula>M3&gt;L3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3.0"/>
    <col customWidth="1" min="2" max="2" width="186.57"/>
  </cols>
  <sheetData>
    <row r="1" ht="15.0" customHeight="1">
      <c r="A1" s="191" t="s">
        <v>7</v>
      </c>
    </row>
    <row r="2" ht="15.0" customHeight="1">
      <c r="A2" s="193" t="s">
        <v>208</v>
      </c>
    </row>
    <row r="3" ht="15.0" customHeight="1">
      <c r="A3" s="193" t="s">
        <v>209</v>
      </c>
    </row>
    <row r="4" ht="15.0" customHeight="1">
      <c r="A4" s="195" t="s">
        <v>210</v>
      </c>
      <c r="B4" s="193"/>
    </row>
    <row r="5" ht="15.0" customHeight="1">
      <c r="A5" s="193" t="s">
        <v>218</v>
      </c>
      <c r="B5" s="193"/>
    </row>
    <row r="6" ht="15.0" customHeight="1">
      <c r="A6" s="193" t="s">
        <v>221</v>
      </c>
      <c r="B6" s="193"/>
    </row>
    <row r="7" ht="15.0" customHeight="1">
      <c r="A7" s="193" t="s">
        <v>209</v>
      </c>
      <c r="B7" s="193"/>
    </row>
    <row r="8" ht="15.0" customHeight="1">
      <c r="A8" s="195" t="s">
        <v>223</v>
      </c>
    </row>
    <row r="9" ht="15.0" customHeight="1">
      <c r="A9" s="193" t="s">
        <v>224</v>
      </c>
    </row>
    <row r="10" ht="15.0" customHeight="1">
      <c r="A10" s="193" t="s">
        <v>209</v>
      </c>
    </row>
    <row r="11" ht="15.0" customHeight="1">
      <c r="A11" s="195" t="s">
        <v>225</v>
      </c>
    </row>
    <row r="12" ht="15.0" customHeight="1">
      <c r="A12" s="193" t="s">
        <v>226</v>
      </c>
      <c r="B12" s="193"/>
    </row>
    <row r="13" ht="15.0" customHeight="1">
      <c r="A13" s="193" t="s">
        <v>227</v>
      </c>
      <c r="B13" s="193"/>
    </row>
    <row r="14" ht="15.0" customHeight="1">
      <c r="A14" s="193" t="s">
        <v>228</v>
      </c>
      <c r="B14" s="193"/>
    </row>
    <row r="15" ht="15.0" customHeight="1">
      <c r="A15" s="193" t="s">
        <v>229</v>
      </c>
    </row>
    <row r="16" ht="15.0" customHeight="1">
      <c r="A16" s="193" t="s">
        <v>230</v>
      </c>
    </row>
    <row r="17" ht="15.0" customHeight="1">
      <c r="A17" s="193"/>
    </row>
    <row r="18" ht="15.0" customHeight="1">
      <c r="A18" s="191" t="s">
        <v>231</v>
      </c>
    </row>
    <row r="19" ht="15.0" customHeight="1">
      <c r="A19" s="193" t="s">
        <v>232</v>
      </c>
    </row>
    <row r="20" ht="15.0" customHeight="1">
      <c r="A20" s="193" t="s">
        <v>233</v>
      </c>
      <c r="B20" s="193"/>
    </row>
    <row r="21" ht="15.0" customHeight="1">
      <c r="A21" s="193" t="s">
        <v>234</v>
      </c>
      <c r="B21" s="196" t="s">
        <v>235</v>
      </c>
    </row>
    <row r="22" ht="15.0" customHeight="1">
      <c r="A22" s="193" t="s">
        <v>236</v>
      </c>
      <c r="B22" s="196" t="s">
        <v>237</v>
      </c>
    </row>
    <row r="23" ht="15.0" customHeight="1">
      <c r="A23" s="193" t="s">
        <v>238</v>
      </c>
      <c r="B23" s="196" t="s">
        <v>239</v>
      </c>
    </row>
    <row r="24" ht="15.0" customHeight="1">
      <c r="A24" s="193" t="s">
        <v>240</v>
      </c>
      <c r="B24" s="196" t="s">
        <v>241</v>
      </c>
    </row>
    <row r="25" ht="15.0" customHeight="1">
      <c r="A25" s="193" t="s">
        <v>242</v>
      </c>
      <c r="B25" s="196" t="s">
        <v>243</v>
      </c>
    </row>
  </sheetData>
  <drawing r:id="rId1"/>
</worksheet>
</file>