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n/Desktop/PhyExp/College-Physics-Experiment/Exp6/"/>
    </mc:Choice>
  </mc:AlternateContent>
  <bookViews>
    <workbookView xWindow="16140" yWindow="1400" windowWidth="26440" windowHeight="15440" activeTab="3"/>
  </bookViews>
  <sheets>
    <sheet name="Sheet1" sheetId="1" r:id="rId1"/>
    <sheet name="Sheet4" sheetId="4" r:id="rId2"/>
    <sheet name="Sheet5" sheetId="5" r:id="rId3"/>
    <sheet name="Sheet6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6" l="1"/>
  <c r="M25" i="6" s="1"/>
  <c r="I25" i="6"/>
  <c r="J25" i="6" s="1"/>
  <c r="F25" i="6"/>
  <c r="G25" i="6" s="1"/>
  <c r="C25" i="6"/>
  <c r="D25" i="6" s="1"/>
  <c r="L24" i="6"/>
  <c r="M24" i="6" s="1"/>
  <c r="I24" i="6"/>
  <c r="J24" i="6" s="1"/>
  <c r="F24" i="6"/>
  <c r="G24" i="6" s="1"/>
  <c r="C24" i="6"/>
  <c r="D24" i="6" s="1"/>
  <c r="L23" i="6"/>
  <c r="M23" i="6" s="1"/>
  <c r="I23" i="6"/>
  <c r="J23" i="6" s="1"/>
  <c r="F23" i="6"/>
  <c r="G23" i="6" s="1"/>
  <c r="C23" i="6"/>
  <c r="D23" i="6" s="1"/>
  <c r="L22" i="6"/>
  <c r="M22" i="6" s="1"/>
  <c r="I22" i="6"/>
  <c r="J22" i="6" s="1"/>
  <c r="F22" i="6"/>
  <c r="G22" i="6" s="1"/>
  <c r="C22" i="6"/>
  <c r="D22" i="6" s="1"/>
  <c r="L21" i="6"/>
  <c r="M21" i="6" s="1"/>
  <c r="I21" i="6"/>
  <c r="J21" i="6" s="1"/>
  <c r="F21" i="6"/>
  <c r="G21" i="6" s="1"/>
  <c r="C21" i="6"/>
  <c r="D21" i="6" s="1"/>
  <c r="L20" i="6"/>
  <c r="M20" i="6" s="1"/>
  <c r="I20" i="6"/>
  <c r="J20" i="6" s="1"/>
  <c r="F20" i="6"/>
  <c r="G20" i="6" s="1"/>
  <c r="C20" i="6"/>
  <c r="D20" i="6" s="1"/>
  <c r="L19" i="6"/>
  <c r="M19" i="6" s="1"/>
  <c r="I19" i="6"/>
  <c r="J19" i="6" s="1"/>
  <c r="F19" i="6"/>
  <c r="G19" i="6" s="1"/>
  <c r="C19" i="6"/>
  <c r="D19" i="6" s="1"/>
  <c r="L18" i="6"/>
  <c r="M18" i="6" s="1"/>
  <c r="I18" i="6"/>
  <c r="J18" i="6" s="1"/>
  <c r="F18" i="6"/>
  <c r="G18" i="6" s="1"/>
  <c r="C18" i="6"/>
  <c r="D18" i="6" s="1"/>
  <c r="L17" i="6"/>
  <c r="M17" i="6" s="1"/>
  <c r="I17" i="6"/>
  <c r="J17" i="6" s="1"/>
  <c r="F17" i="6"/>
  <c r="G17" i="6" s="1"/>
  <c r="C17" i="6"/>
  <c r="D17" i="6" s="1"/>
  <c r="L16" i="6"/>
  <c r="M16" i="6" s="1"/>
  <c r="I16" i="6"/>
  <c r="J16" i="6" s="1"/>
  <c r="F16" i="6"/>
  <c r="G16" i="6" s="1"/>
  <c r="C16" i="6"/>
  <c r="D16" i="6" s="1"/>
  <c r="L15" i="6"/>
  <c r="M15" i="6" s="1"/>
  <c r="I15" i="6"/>
  <c r="J15" i="6" s="1"/>
  <c r="F15" i="6"/>
  <c r="G15" i="6" s="1"/>
  <c r="C15" i="6"/>
  <c r="D15" i="6" s="1"/>
  <c r="L14" i="6"/>
  <c r="M14" i="6" s="1"/>
  <c r="I14" i="6"/>
  <c r="J14" i="6" s="1"/>
  <c r="F14" i="6"/>
  <c r="G14" i="6" s="1"/>
  <c r="C14" i="6"/>
  <c r="D14" i="6" s="1"/>
  <c r="L13" i="6"/>
  <c r="M13" i="6" s="1"/>
  <c r="I13" i="6"/>
  <c r="J13" i="6" s="1"/>
  <c r="F13" i="6"/>
  <c r="G13" i="6" s="1"/>
  <c r="C13" i="6"/>
  <c r="D13" i="6" s="1"/>
  <c r="L12" i="6"/>
  <c r="M12" i="6" s="1"/>
  <c r="I12" i="6"/>
  <c r="J12" i="6" s="1"/>
  <c r="F12" i="6"/>
  <c r="G12" i="6" s="1"/>
  <c r="C12" i="6"/>
  <c r="D12" i="6" s="1"/>
  <c r="L11" i="6"/>
  <c r="M11" i="6" s="1"/>
  <c r="I11" i="6"/>
  <c r="J11" i="6" s="1"/>
  <c r="F11" i="6"/>
  <c r="G11" i="6" s="1"/>
  <c r="C11" i="6"/>
  <c r="D11" i="6" s="1"/>
  <c r="L10" i="6"/>
  <c r="M10" i="6" s="1"/>
  <c r="I10" i="6"/>
  <c r="J10" i="6" s="1"/>
  <c r="F10" i="6"/>
  <c r="G10" i="6" s="1"/>
  <c r="C10" i="6"/>
  <c r="D10" i="6" s="1"/>
  <c r="L9" i="6"/>
  <c r="M9" i="6" s="1"/>
  <c r="I9" i="6"/>
  <c r="J9" i="6" s="1"/>
  <c r="F9" i="6"/>
  <c r="G9" i="6" s="1"/>
  <c r="C9" i="6"/>
  <c r="D9" i="6" s="1"/>
  <c r="L8" i="6"/>
  <c r="M8" i="6" s="1"/>
  <c r="I8" i="6"/>
  <c r="J8" i="6" s="1"/>
  <c r="F8" i="6"/>
  <c r="G8" i="6" s="1"/>
  <c r="C8" i="6"/>
  <c r="D8" i="6" s="1"/>
  <c r="L7" i="6"/>
  <c r="M7" i="6" s="1"/>
  <c r="I7" i="6"/>
  <c r="J7" i="6" s="1"/>
  <c r="F7" i="6"/>
  <c r="G7" i="6" s="1"/>
  <c r="C7" i="6"/>
  <c r="D7" i="6" s="1"/>
  <c r="L6" i="6"/>
  <c r="M6" i="6" s="1"/>
  <c r="I6" i="6"/>
  <c r="J6" i="6" s="1"/>
  <c r="F6" i="6"/>
  <c r="G6" i="6" s="1"/>
  <c r="C6" i="6"/>
  <c r="D6" i="6" s="1"/>
  <c r="L5" i="6"/>
  <c r="M5" i="6" s="1"/>
  <c r="I5" i="6"/>
  <c r="J5" i="6" s="1"/>
  <c r="F5" i="6"/>
  <c r="G5" i="6" s="1"/>
  <c r="C5" i="6"/>
  <c r="D5" i="6" s="1"/>
  <c r="H3" i="6"/>
  <c r="E3" i="6"/>
  <c r="B3" i="6"/>
  <c r="E9" i="5"/>
  <c r="B9" i="5"/>
  <c r="E8" i="5"/>
  <c r="B8" i="5"/>
  <c r="E7" i="5"/>
  <c r="B7" i="5"/>
  <c r="E6" i="5"/>
  <c r="B6" i="5"/>
  <c r="E5" i="5"/>
  <c r="B5" i="5"/>
  <c r="E4" i="5"/>
  <c r="B4" i="5"/>
  <c r="E3" i="5"/>
  <c r="B3" i="5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</calcChain>
</file>

<file path=xl/sharedStrings.xml><?xml version="1.0" encoding="utf-8"?>
<sst xmlns="http://schemas.openxmlformats.org/spreadsheetml/2006/main" count="35" uniqueCount="16">
  <si>
    <t>硅光电池暗伏安特性曲线（正向）</t>
    <phoneticPr fontId="1" type="noConversion"/>
  </si>
  <si>
    <t>电压U/V</t>
    <phoneticPr fontId="1" type="noConversion"/>
  </si>
  <si>
    <t>电流I/mA</t>
    <phoneticPr fontId="1" type="noConversion"/>
  </si>
  <si>
    <t>硅光电池输出特性测量</t>
    <phoneticPr fontId="1" type="noConversion"/>
  </si>
  <si>
    <t>距离d/cm</t>
    <phoneticPr fontId="1" type="noConversion"/>
  </si>
  <si>
    <t>光照L/lx</t>
    <phoneticPr fontId="1" type="noConversion"/>
  </si>
  <si>
    <t>负载R/Ω</t>
    <phoneticPr fontId="1" type="noConversion"/>
  </si>
  <si>
    <t>功率P/mW</t>
    <phoneticPr fontId="1" type="noConversion"/>
  </si>
  <si>
    <t>∞</t>
    <phoneticPr fontId="1" type="noConversion"/>
  </si>
  <si>
    <t>输出电压与光照特性测量</t>
    <phoneticPr fontId="1" type="noConversion"/>
  </si>
  <si>
    <t xml:space="preserve">R/Ω </t>
    <phoneticPr fontId="1" type="noConversion"/>
  </si>
  <si>
    <t>开路电压、短路电流与光照特性曲线</t>
    <phoneticPr fontId="1" type="noConversion"/>
  </si>
  <si>
    <t>L/lx</t>
    <phoneticPr fontId="1" type="noConversion"/>
  </si>
  <si>
    <t>Uoc/V</t>
    <phoneticPr fontId="1" type="noConversion"/>
  </si>
  <si>
    <t>Usc/V</t>
    <phoneticPr fontId="1" type="noConversion"/>
  </si>
  <si>
    <t>Isc/mA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</si>
</sst>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_ "/>
    <numFmt numFmtId="165" formatCode="0.00_ "/>
    <numFmt numFmtId="166" formatCode="0.0_ 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3"/>
      <charset val="134"/>
      <scheme val="minor"/>
    </font>
    <font>
      <sz val="14"/>
      <color theme="1"/>
      <name val="Calibri"/>
      <family val="2"/>
      <scheme val="minor"/>
    </font>
    <font>
      <sz val="11"/>
      <color theme="1"/>
      <name val="宋体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22"/>
    </sheetView>
  </sheetViews>
  <sheetFormatPr baseColWidth="10" defaultRowHeight="16"/>
  <sheetData>
    <row r="1" spans="1:2">
      <c r="A1" s="1" t="s">
        <v>0</v>
      </c>
      <c r="B1" s="2"/>
    </row>
    <row r="2" spans="1:2">
      <c r="A2" s="3" t="s">
        <v>1</v>
      </c>
      <c r="B2" s="3" t="s">
        <v>2</v>
      </c>
    </row>
    <row r="3" spans="1:2">
      <c r="A3" s="4">
        <v>0.60389999999999999</v>
      </c>
      <c r="B3" s="5">
        <v>1</v>
      </c>
    </row>
    <row r="4" spans="1:2">
      <c r="A4" s="4">
        <v>0.71350000000000002</v>
      </c>
      <c r="B4" s="5">
        <v>2</v>
      </c>
    </row>
    <row r="5" spans="1:2">
      <c r="A5" s="4">
        <v>0.78490000000000004</v>
      </c>
      <c r="B5" s="5">
        <v>3</v>
      </c>
    </row>
    <row r="6" spans="1:2">
      <c r="A6" s="4">
        <v>0.83350000000000002</v>
      </c>
      <c r="B6" s="5">
        <v>4</v>
      </c>
    </row>
    <row r="7" spans="1:2">
      <c r="A7" s="4">
        <v>0.88019999999999998</v>
      </c>
      <c r="B7" s="5">
        <v>5</v>
      </c>
    </row>
    <row r="8" spans="1:2">
      <c r="A8" s="4">
        <v>0.91339999999999999</v>
      </c>
      <c r="B8" s="5">
        <v>6</v>
      </c>
    </row>
    <row r="9" spans="1:2">
      <c r="A9" s="4">
        <v>0.94389999999999996</v>
      </c>
      <c r="B9" s="5">
        <v>7</v>
      </c>
    </row>
    <row r="10" spans="1:2">
      <c r="A10" s="4">
        <v>0.97240000000000004</v>
      </c>
      <c r="B10" s="5">
        <v>8</v>
      </c>
    </row>
    <row r="11" spans="1:2">
      <c r="A11" s="4">
        <v>0.99</v>
      </c>
      <c r="B11" s="5">
        <v>9</v>
      </c>
    </row>
    <row r="12" spans="1:2">
      <c r="A12" s="4">
        <v>1.0222</v>
      </c>
      <c r="B12" s="5">
        <v>10</v>
      </c>
    </row>
    <row r="13" spans="1:2">
      <c r="A13" s="4">
        <v>1.0489999999999999</v>
      </c>
      <c r="B13" s="5">
        <v>11</v>
      </c>
    </row>
    <row r="14" spans="1:2">
      <c r="A14" s="4">
        <v>1.0693999999999999</v>
      </c>
      <c r="B14" s="5">
        <v>12</v>
      </c>
    </row>
    <row r="15" spans="1:2">
      <c r="A15" s="4">
        <v>1.0891999999999999</v>
      </c>
      <c r="B15" s="5">
        <v>13</v>
      </c>
    </row>
    <row r="16" spans="1:2">
      <c r="A16" s="4">
        <v>1.1095999999999999</v>
      </c>
      <c r="B16" s="5">
        <v>14</v>
      </c>
    </row>
    <row r="17" spans="1:2">
      <c r="A17" s="4">
        <v>1.1256999999999999</v>
      </c>
      <c r="B17" s="5">
        <v>15</v>
      </c>
    </row>
    <row r="18" spans="1:2">
      <c r="A18" s="4">
        <v>1.1462000000000001</v>
      </c>
      <c r="B18" s="5">
        <v>16</v>
      </c>
    </row>
    <row r="19" spans="1:2">
      <c r="A19" s="4">
        <v>1.1618999999999999</v>
      </c>
      <c r="B19" s="5">
        <v>17</v>
      </c>
    </row>
    <row r="20" spans="1:2">
      <c r="A20" s="4">
        <v>1.1787000000000001</v>
      </c>
      <c r="B20" s="5">
        <v>18</v>
      </c>
    </row>
    <row r="21" spans="1:2">
      <c r="A21" s="4">
        <v>1.1961999999999999</v>
      </c>
      <c r="B21" s="5">
        <v>19</v>
      </c>
    </row>
    <row r="22" spans="1:2">
      <c r="A22" s="4">
        <v>1.2118</v>
      </c>
      <c r="B22" s="5">
        <v>20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F12" sqref="F12"/>
    </sheetView>
  </sheetViews>
  <sheetFormatPr baseColWidth="10" defaultRowHeight="16"/>
  <cols>
    <col min="1" max="1" width="10.83203125" customWidth="1"/>
  </cols>
  <sheetData>
    <row r="1" spans="1:4">
      <c r="A1" s="14" t="s">
        <v>9</v>
      </c>
      <c r="B1" s="14"/>
      <c r="C1" s="14"/>
      <c r="D1" s="14"/>
    </row>
    <row r="2" spans="1:4">
      <c r="A2" s="3" t="s">
        <v>4</v>
      </c>
      <c r="B2" s="3" t="s">
        <v>5</v>
      </c>
      <c r="C2" s="3" t="s">
        <v>1</v>
      </c>
      <c r="D2" s="3" t="s">
        <v>2</v>
      </c>
    </row>
    <row r="3" spans="1:4">
      <c r="A3" s="15" t="s">
        <v>10</v>
      </c>
      <c r="B3" s="15"/>
      <c r="C3" s="15">
        <v>100</v>
      </c>
      <c r="D3" s="15"/>
    </row>
    <row r="4" spans="1:4">
      <c r="A4" s="3">
        <v>20</v>
      </c>
      <c r="B4" s="16">
        <f>50*50*40/(A4^2)</f>
        <v>250</v>
      </c>
      <c r="C4" s="3">
        <v>2.98E-2</v>
      </c>
      <c r="D4" s="3">
        <f>C4*1000/100</f>
        <v>0.29799999999999999</v>
      </c>
    </row>
    <row r="5" spans="1:4">
      <c r="A5" s="3">
        <v>25</v>
      </c>
      <c r="B5" s="16">
        <f t="shared" ref="B5:B10" si="0">50*50*40/(A5^2)</f>
        <v>160</v>
      </c>
      <c r="C5" s="3">
        <v>1.9E-2</v>
      </c>
      <c r="D5" s="3">
        <f t="shared" ref="D5:D10" si="1">C5*1000/100</f>
        <v>0.19</v>
      </c>
    </row>
    <row r="6" spans="1:4">
      <c r="A6" s="3">
        <v>30</v>
      </c>
      <c r="B6" s="16">
        <f t="shared" si="0"/>
        <v>111.11111111111111</v>
      </c>
      <c r="C6" s="3">
        <v>1.29E-2</v>
      </c>
      <c r="D6" s="3">
        <f t="shared" si="1"/>
        <v>0.129</v>
      </c>
    </row>
    <row r="7" spans="1:4">
      <c r="A7" s="3">
        <v>35</v>
      </c>
      <c r="B7" s="16">
        <f t="shared" si="0"/>
        <v>81.632653061224488</v>
      </c>
      <c r="C7" s="3">
        <v>9.4999999999999998E-3</v>
      </c>
      <c r="D7" s="3">
        <f t="shared" si="1"/>
        <v>9.5000000000000001E-2</v>
      </c>
    </row>
    <row r="8" spans="1:4">
      <c r="A8" s="3">
        <v>40</v>
      </c>
      <c r="B8" s="16">
        <f t="shared" si="0"/>
        <v>62.5</v>
      </c>
      <c r="C8" s="3">
        <v>7.1000000000000004E-3</v>
      </c>
      <c r="D8" s="3">
        <f t="shared" si="1"/>
        <v>7.1000000000000008E-2</v>
      </c>
    </row>
    <row r="9" spans="1:4">
      <c r="A9" s="3">
        <v>45</v>
      </c>
      <c r="B9" s="16">
        <f t="shared" si="0"/>
        <v>49.382716049382715</v>
      </c>
      <c r="C9" s="3">
        <v>5.4999999999999997E-3</v>
      </c>
      <c r="D9" s="3">
        <f>C9*1000/100</f>
        <v>5.5E-2</v>
      </c>
    </row>
    <row r="10" spans="1:4">
      <c r="A10" s="3">
        <v>50</v>
      </c>
      <c r="B10" s="16">
        <f t="shared" si="0"/>
        <v>40</v>
      </c>
      <c r="C10" s="3">
        <v>4.4000000000000003E-3</v>
      </c>
      <c r="D10" s="3">
        <f t="shared" si="1"/>
        <v>4.4000000000000004E-2</v>
      </c>
    </row>
    <row r="11" spans="1:4">
      <c r="A11" s="15" t="s">
        <v>10</v>
      </c>
      <c r="B11" s="15"/>
      <c r="C11" s="15">
        <v>1000</v>
      </c>
      <c r="D11" s="15"/>
    </row>
    <row r="12" spans="1:4">
      <c r="A12" s="3">
        <v>20</v>
      </c>
      <c r="B12" s="16">
        <f>50*50*40/(A12^2)</f>
        <v>250</v>
      </c>
      <c r="C12" s="3">
        <v>0.2717</v>
      </c>
      <c r="D12" s="3">
        <f>C12*1000/1000</f>
        <v>0.2717</v>
      </c>
    </row>
    <row r="13" spans="1:4">
      <c r="A13" s="3">
        <v>25</v>
      </c>
      <c r="B13" s="16">
        <f t="shared" ref="B13:B18" si="2">50*50*40/(A13^2)</f>
        <v>160</v>
      </c>
      <c r="C13" s="3">
        <v>0.18740000000000001</v>
      </c>
      <c r="D13" s="3">
        <f t="shared" ref="D13:D18" si="3">C13*1000/1000</f>
        <v>0.18740000000000001</v>
      </c>
    </row>
    <row r="14" spans="1:4">
      <c r="A14" s="3">
        <v>30</v>
      </c>
      <c r="B14" s="16">
        <f t="shared" si="2"/>
        <v>111.11111111111111</v>
      </c>
      <c r="C14" s="3">
        <v>0.12959999999999999</v>
      </c>
      <c r="D14" s="3">
        <f t="shared" si="3"/>
        <v>0.12959999999999999</v>
      </c>
    </row>
    <row r="15" spans="1:4">
      <c r="A15" s="3">
        <v>35</v>
      </c>
      <c r="B15" s="16">
        <f t="shared" si="2"/>
        <v>81.632653061224488</v>
      </c>
      <c r="C15" s="3">
        <v>9.6199999999999994E-2</v>
      </c>
      <c r="D15" s="3">
        <f t="shared" si="3"/>
        <v>9.6199999999999994E-2</v>
      </c>
    </row>
    <row r="16" spans="1:4">
      <c r="A16" s="3">
        <v>40</v>
      </c>
      <c r="B16" s="16">
        <f t="shared" si="2"/>
        <v>62.5</v>
      </c>
      <c r="C16" s="3">
        <v>7.2300000000000003E-2</v>
      </c>
      <c r="D16" s="3">
        <f t="shared" si="3"/>
        <v>7.2300000000000003E-2</v>
      </c>
    </row>
    <row r="17" spans="1:4">
      <c r="A17" s="3">
        <v>45</v>
      </c>
      <c r="B17" s="16">
        <f t="shared" si="2"/>
        <v>49.382716049382715</v>
      </c>
      <c r="C17" s="3">
        <v>5.6800000000000003E-2</v>
      </c>
      <c r="D17" s="3">
        <f t="shared" si="3"/>
        <v>5.6800000000000003E-2</v>
      </c>
    </row>
    <row r="18" spans="1:4">
      <c r="A18" s="3">
        <v>50</v>
      </c>
      <c r="B18" s="16">
        <f t="shared" si="2"/>
        <v>40</v>
      </c>
      <c r="C18" s="3">
        <v>4.5900000000000003E-2</v>
      </c>
      <c r="D18" s="3">
        <f t="shared" si="3"/>
        <v>4.5900000000000003E-2</v>
      </c>
    </row>
    <row r="19" spans="1:4">
      <c r="A19" s="15" t="s">
        <v>10</v>
      </c>
      <c r="B19" s="15"/>
      <c r="C19" s="15">
        <v>5000</v>
      </c>
      <c r="D19" s="15"/>
    </row>
    <row r="20" spans="1:4">
      <c r="A20" s="3">
        <v>20</v>
      </c>
      <c r="B20" s="16">
        <f>50*50*40/(A20^2)</f>
        <v>250</v>
      </c>
      <c r="C20" s="3">
        <v>0.41649999999999998</v>
      </c>
      <c r="D20" s="3">
        <f>C20*1000/5000</f>
        <v>8.3299999999999999E-2</v>
      </c>
    </row>
    <row r="21" spans="1:4">
      <c r="A21" s="3">
        <v>25</v>
      </c>
      <c r="B21" s="16">
        <f t="shared" ref="B21:B26" si="4">50*50*40/(A21^2)</f>
        <v>160</v>
      </c>
      <c r="C21" s="3">
        <v>0.39750000000000002</v>
      </c>
      <c r="D21" s="3">
        <f t="shared" ref="D21:D26" si="5">C21*1000/5000</f>
        <v>7.9500000000000001E-2</v>
      </c>
    </row>
    <row r="22" spans="1:4">
      <c r="A22" s="3">
        <v>30</v>
      </c>
      <c r="B22" s="16">
        <f t="shared" si="4"/>
        <v>111.11111111111111</v>
      </c>
      <c r="C22" s="3">
        <v>0.3765</v>
      </c>
      <c r="D22" s="3">
        <f t="shared" si="5"/>
        <v>7.5300000000000006E-2</v>
      </c>
    </row>
    <row r="23" spans="1:4">
      <c r="A23" s="3">
        <v>35</v>
      </c>
      <c r="B23" s="16">
        <f t="shared" si="4"/>
        <v>81.632653061224488</v>
      </c>
      <c r="C23" s="3">
        <v>0.35260000000000002</v>
      </c>
      <c r="D23" s="3">
        <f t="shared" si="5"/>
        <v>7.0519999999999999E-2</v>
      </c>
    </row>
    <row r="24" spans="1:4">
      <c r="A24" s="3">
        <v>40</v>
      </c>
      <c r="B24" s="16">
        <f t="shared" si="4"/>
        <v>62.5</v>
      </c>
      <c r="C24" s="3">
        <v>0.31419999999999998</v>
      </c>
      <c r="D24" s="3">
        <f t="shared" si="5"/>
        <v>6.2839999999999993E-2</v>
      </c>
    </row>
    <row r="25" spans="1:4">
      <c r="A25" s="3">
        <v>45</v>
      </c>
      <c r="B25" s="16">
        <f t="shared" si="4"/>
        <v>49.382716049382715</v>
      </c>
      <c r="C25" s="3">
        <v>0.26529999999999998</v>
      </c>
      <c r="D25" s="3">
        <f t="shared" si="5"/>
        <v>5.3059999999999989E-2</v>
      </c>
    </row>
    <row r="26" spans="1:4">
      <c r="A26" s="3">
        <v>50</v>
      </c>
      <c r="B26" s="16">
        <f t="shared" si="4"/>
        <v>40</v>
      </c>
      <c r="C26" s="3">
        <v>0.22070000000000001</v>
      </c>
      <c r="D26" s="3">
        <f t="shared" si="5"/>
        <v>4.4140000000000006E-2</v>
      </c>
    </row>
    <row r="27" spans="1:4">
      <c r="A27" s="15" t="s">
        <v>10</v>
      </c>
      <c r="B27" s="15"/>
      <c r="C27" s="15">
        <v>10000</v>
      </c>
      <c r="D27" s="15"/>
    </row>
    <row r="28" spans="1:4">
      <c r="A28" s="3">
        <v>20</v>
      </c>
      <c r="B28" s="16">
        <f>50*50*40/(A28^2)</f>
        <v>250</v>
      </c>
      <c r="C28" s="3">
        <v>0.43049999999999999</v>
      </c>
      <c r="D28" s="3">
        <f>C28*1000/10000</f>
        <v>4.3049999999999998E-2</v>
      </c>
    </row>
    <row r="29" spans="1:4">
      <c r="A29" s="3">
        <v>25</v>
      </c>
      <c r="B29" s="16">
        <f t="shared" ref="B29:B34" si="6">50*50*40/(A29^2)</f>
        <v>160</v>
      </c>
      <c r="C29" s="3">
        <v>0.41589999999999999</v>
      </c>
      <c r="D29" s="3">
        <f t="shared" ref="D29:D34" si="7">C29*1000/10000</f>
        <v>4.1589999999999995E-2</v>
      </c>
    </row>
    <row r="30" spans="1:4">
      <c r="A30" s="3">
        <v>30</v>
      </c>
      <c r="B30" s="16">
        <f t="shared" si="6"/>
        <v>111.11111111111111</v>
      </c>
      <c r="C30" s="3">
        <v>0.40179999999999999</v>
      </c>
      <c r="D30" s="3">
        <f t="shared" si="7"/>
        <v>4.018E-2</v>
      </c>
    </row>
    <row r="31" spans="1:4">
      <c r="A31" s="3">
        <v>35</v>
      </c>
      <c r="B31" s="16">
        <f t="shared" si="6"/>
        <v>81.632653061224488</v>
      </c>
      <c r="C31" s="3">
        <v>0.38890000000000002</v>
      </c>
      <c r="D31" s="3">
        <f t="shared" si="7"/>
        <v>3.8890000000000001E-2</v>
      </c>
    </row>
    <row r="32" spans="1:4">
      <c r="A32" s="3">
        <v>40</v>
      </c>
      <c r="B32" s="16">
        <f t="shared" si="6"/>
        <v>62.5</v>
      </c>
      <c r="C32" s="3">
        <v>0.3735</v>
      </c>
      <c r="D32" s="3">
        <f t="shared" si="7"/>
        <v>3.7350000000000001E-2</v>
      </c>
    </row>
    <row r="33" spans="1:4">
      <c r="A33" s="3">
        <v>45</v>
      </c>
      <c r="B33" s="16">
        <f t="shared" si="6"/>
        <v>49.382716049382715</v>
      </c>
      <c r="C33" s="3">
        <v>0.35639999999999999</v>
      </c>
      <c r="D33" s="3">
        <f t="shared" si="7"/>
        <v>3.5639999999999998E-2</v>
      </c>
    </row>
    <row r="34" spans="1:4">
      <c r="A34" s="3">
        <v>50</v>
      </c>
      <c r="B34" s="16">
        <f t="shared" si="6"/>
        <v>40</v>
      </c>
      <c r="C34" s="3">
        <v>0.33610000000000001</v>
      </c>
      <c r="D34" s="3">
        <f t="shared" si="7"/>
        <v>3.3610000000000001E-2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2" sqref="D12"/>
    </sheetView>
  </sheetViews>
  <sheetFormatPr baseColWidth="10" defaultRowHeight="16"/>
  <sheetData>
    <row r="1" spans="1:5">
      <c r="A1" s="14" t="s">
        <v>11</v>
      </c>
      <c r="B1" s="14"/>
      <c r="C1" s="14"/>
      <c r="D1" s="14"/>
      <c r="E1" s="14"/>
    </row>
    <row r="2" spans="1:5">
      <c r="A2" s="3" t="s">
        <v>4</v>
      </c>
      <c r="B2" s="3" t="s">
        <v>12</v>
      </c>
      <c r="C2" s="3" t="s">
        <v>13</v>
      </c>
      <c r="D2" s="3" t="s">
        <v>14</v>
      </c>
      <c r="E2" s="3" t="s">
        <v>15</v>
      </c>
    </row>
    <row r="3" spans="1:5">
      <c r="A3" s="3">
        <v>20</v>
      </c>
      <c r="B3" s="16">
        <f>50*50*40/(A3^2)</f>
        <v>250</v>
      </c>
      <c r="C3" s="3">
        <v>0.436</v>
      </c>
      <c r="D3" s="3">
        <v>1.7999999999999999E-2</v>
      </c>
      <c r="E3" s="3">
        <f>D3*1000/50</f>
        <v>0.36</v>
      </c>
    </row>
    <row r="4" spans="1:5">
      <c r="A4" s="3">
        <v>25</v>
      </c>
      <c r="B4" s="16">
        <f t="shared" ref="B4:B9" si="0">50*50*40/(A4^2)</f>
        <v>160</v>
      </c>
      <c r="C4" s="3">
        <v>0.42399999999999999</v>
      </c>
      <c r="D4" s="3">
        <v>1.0999999999999999E-2</v>
      </c>
      <c r="E4" s="3">
        <f t="shared" ref="E4:E9" si="1">D4*1000/50</f>
        <v>0.22</v>
      </c>
    </row>
    <row r="5" spans="1:5">
      <c r="A5" s="3">
        <v>30</v>
      </c>
      <c r="B5" s="16">
        <f t="shared" si="0"/>
        <v>111.11111111111111</v>
      </c>
      <c r="C5" s="3">
        <v>0.41399999999999998</v>
      </c>
      <c r="D5" s="3">
        <v>8.0000000000000002E-3</v>
      </c>
      <c r="E5" s="3">
        <f t="shared" si="1"/>
        <v>0.16</v>
      </c>
    </row>
    <row r="6" spans="1:5">
      <c r="A6" s="3">
        <v>35</v>
      </c>
      <c r="B6" s="16">
        <f t="shared" si="0"/>
        <v>81.632653061224488</v>
      </c>
      <c r="C6" s="3">
        <v>0.40600000000000003</v>
      </c>
      <c r="D6" s="3">
        <v>5.0000000000000001E-3</v>
      </c>
      <c r="E6" s="3">
        <f t="shared" si="1"/>
        <v>0.1</v>
      </c>
    </row>
    <row r="7" spans="1:5">
      <c r="A7" s="3">
        <v>40</v>
      </c>
      <c r="B7" s="16">
        <f t="shared" si="0"/>
        <v>62.5</v>
      </c>
      <c r="C7" s="3">
        <v>0.39800000000000002</v>
      </c>
      <c r="D7" s="3">
        <v>4.0000000000000001E-3</v>
      </c>
      <c r="E7" s="3">
        <f t="shared" si="1"/>
        <v>0.08</v>
      </c>
    </row>
    <row r="8" spans="1:5">
      <c r="A8" s="3">
        <v>45</v>
      </c>
      <c r="B8" s="16">
        <f t="shared" si="0"/>
        <v>49.382716049382715</v>
      </c>
      <c r="C8" s="3">
        <v>0.39100000000000001</v>
      </c>
      <c r="D8" s="3">
        <v>3.0000000000000001E-3</v>
      </c>
      <c r="E8" s="3">
        <f t="shared" si="1"/>
        <v>0.06</v>
      </c>
    </row>
    <row r="9" spans="1:5">
      <c r="A9" s="3">
        <v>50</v>
      </c>
      <c r="B9" s="16">
        <f t="shared" si="0"/>
        <v>40</v>
      </c>
      <c r="C9" s="3">
        <v>0.38600000000000001</v>
      </c>
      <c r="D9" s="3">
        <v>2E-3</v>
      </c>
      <c r="E9" s="3">
        <f t="shared" si="1"/>
        <v>0.04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sqref="A1:M26"/>
    </sheetView>
  </sheetViews>
  <sheetFormatPr baseColWidth="10" defaultRowHeight="16"/>
  <sheetData>
    <row r="1" spans="1:13" ht="19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7" t="s">
        <v>4</v>
      </c>
      <c r="B2" s="8">
        <v>20</v>
      </c>
      <c r="C2" s="8"/>
      <c r="D2" s="8"/>
      <c r="E2" s="9">
        <v>30</v>
      </c>
      <c r="F2" s="9"/>
      <c r="G2" s="9"/>
      <c r="H2" s="10">
        <v>40</v>
      </c>
      <c r="I2" s="10"/>
      <c r="J2" s="10"/>
      <c r="K2" s="11">
        <v>50</v>
      </c>
      <c r="L2" s="11"/>
      <c r="M2" s="11"/>
    </row>
    <row r="3" spans="1:13">
      <c r="A3" s="3" t="s">
        <v>5</v>
      </c>
      <c r="B3" s="12">
        <f>40*50*50/(B2^2)</f>
        <v>250</v>
      </c>
      <c r="C3" s="12"/>
      <c r="D3" s="12"/>
      <c r="E3" s="12">
        <f>40*50*50/(E2^2)</f>
        <v>111.11111111111111</v>
      </c>
      <c r="F3" s="12"/>
      <c r="G3" s="12"/>
      <c r="H3" s="12">
        <f>40*50*50/(H2^2)</f>
        <v>62.5</v>
      </c>
      <c r="I3" s="12"/>
      <c r="J3" s="12"/>
      <c r="K3" s="12">
        <v>40</v>
      </c>
      <c r="L3" s="12"/>
      <c r="M3" s="12"/>
    </row>
    <row r="4" spans="1:13">
      <c r="A4" s="3" t="s">
        <v>6</v>
      </c>
      <c r="B4" s="3" t="s">
        <v>1</v>
      </c>
      <c r="C4" s="3" t="s">
        <v>2</v>
      </c>
      <c r="D4" s="3" t="s">
        <v>7</v>
      </c>
      <c r="E4" s="3" t="s">
        <v>1</v>
      </c>
      <c r="F4" s="3" t="s">
        <v>2</v>
      </c>
      <c r="G4" s="3" t="s">
        <v>7</v>
      </c>
      <c r="H4" s="3" t="s">
        <v>1</v>
      </c>
      <c r="I4" s="3" t="s">
        <v>2</v>
      </c>
      <c r="J4" s="3" t="s">
        <v>7</v>
      </c>
      <c r="K4" s="3" t="s">
        <v>1</v>
      </c>
      <c r="L4" s="3" t="s">
        <v>2</v>
      </c>
      <c r="M4" s="3" t="s">
        <v>7</v>
      </c>
    </row>
    <row r="5" spans="1:13">
      <c r="A5" s="3">
        <v>50</v>
      </c>
      <c r="B5" s="4">
        <v>1.7999999999999999E-2</v>
      </c>
      <c r="C5" s="4">
        <f>B5*1000/A5</f>
        <v>0.36</v>
      </c>
      <c r="D5" s="4">
        <f>B5*C5</f>
        <v>6.4799999999999996E-3</v>
      </c>
      <c r="E5" s="4">
        <v>8.0000000000000002E-3</v>
      </c>
      <c r="F5" s="4">
        <f>E5*1000/A5</f>
        <v>0.16</v>
      </c>
      <c r="G5" s="4">
        <f>E5*F5</f>
        <v>1.2800000000000001E-3</v>
      </c>
      <c r="H5" s="4">
        <v>4.0000000000000001E-3</v>
      </c>
      <c r="I5" s="4">
        <f>H5*1000/A5</f>
        <v>0.08</v>
      </c>
      <c r="J5" s="4">
        <f>H5*I5</f>
        <v>3.2000000000000003E-4</v>
      </c>
      <c r="K5" s="4">
        <v>2E-3</v>
      </c>
      <c r="L5" s="4">
        <f>K5*1000/A5</f>
        <v>0.04</v>
      </c>
      <c r="M5" s="4">
        <f>K5*L5</f>
        <v>8.0000000000000007E-5</v>
      </c>
    </row>
    <row r="6" spans="1:13">
      <c r="A6" s="3">
        <v>200</v>
      </c>
      <c r="B6" s="4">
        <v>7.4999999999999997E-2</v>
      </c>
      <c r="C6" s="4">
        <f t="shared" ref="C6:C25" si="0">B6*1000/A6</f>
        <v>0.375</v>
      </c>
      <c r="D6" s="4">
        <f t="shared" ref="D6:D25" si="1">B6*C6</f>
        <v>2.8124999999999997E-2</v>
      </c>
      <c r="E6" s="4">
        <v>3.2000000000000001E-2</v>
      </c>
      <c r="F6" s="4">
        <f t="shared" ref="F6:F25" si="2">E6*1000/A6</f>
        <v>0.16</v>
      </c>
      <c r="G6" s="4">
        <f t="shared" ref="G6:G25" si="3">E6*F6</f>
        <v>5.1200000000000004E-3</v>
      </c>
      <c r="H6" s="4">
        <v>1.7000000000000001E-2</v>
      </c>
      <c r="I6" s="4">
        <f t="shared" ref="I6:I25" si="4">H6*1000/A6</f>
        <v>8.5000000000000006E-2</v>
      </c>
      <c r="J6" s="4">
        <f t="shared" ref="J6:J25" si="5">H6*I6</f>
        <v>1.4450000000000001E-3</v>
      </c>
      <c r="K6" s="4">
        <v>0.01</v>
      </c>
      <c r="L6" s="4">
        <f t="shared" ref="L6:L25" si="6">K6*1000/A6</f>
        <v>0.05</v>
      </c>
      <c r="M6" s="4">
        <f t="shared" ref="M6:M25" si="7">K6*L6</f>
        <v>5.0000000000000001E-4</v>
      </c>
    </row>
    <row r="7" spans="1:13">
      <c r="A7" s="3">
        <v>300</v>
      </c>
      <c r="B7" s="4">
        <v>0.112</v>
      </c>
      <c r="C7" s="4">
        <f t="shared" si="0"/>
        <v>0.37333333333333335</v>
      </c>
      <c r="D7" s="4">
        <f t="shared" si="1"/>
        <v>4.1813333333333334E-2</v>
      </c>
      <c r="E7" s="4">
        <v>4.8000000000000001E-2</v>
      </c>
      <c r="F7" s="4">
        <f t="shared" si="2"/>
        <v>0.16</v>
      </c>
      <c r="G7" s="4">
        <f t="shared" si="3"/>
        <v>7.6800000000000002E-3</v>
      </c>
      <c r="H7" s="4">
        <v>2.5999999999999999E-2</v>
      </c>
      <c r="I7" s="4">
        <f t="shared" si="4"/>
        <v>8.666666666666667E-2</v>
      </c>
      <c r="J7" s="4">
        <f t="shared" si="5"/>
        <v>2.2533333333333333E-3</v>
      </c>
      <c r="K7" s="4">
        <v>1.6E-2</v>
      </c>
      <c r="L7" s="4">
        <f t="shared" si="6"/>
        <v>5.3333333333333337E-2</v>
      </c>
      <c r="M7" s="4">
        <f t="shared" si="7"/>
        <v>8.5333333333333344E-4</v>
      </c>
    </row>
    <row r="8" spans="1:13">
      <c r="A8" s="3">
        <v>400</v>
      </c>
      <c r="B8" s="4">
        <v>0.14799999999999999</v>
      </c>
      <c r="C8" s="4">
        <f t="shared" si="0"/>
        <v>0.37</v>
      </c>
      <c r="D8" s="4">
        <f t="shared" si="1"/>
        <v>5.4759999999999996E-2</v>
      </c>
      <c r="E8" s="4">
        <v>6.4000000000000001E-2</v>
      </c>
      <c r="F8" s="4">
        <f t="shared" si="2"/>
        <v>0.16</v>
      </c>
      <c r="G8" s="4">
        <f t="shared" si="3"/>
        <v>1.0240000000000001E-2</v>
      </c>
      <c r="H8" s="4">
        <v>3.4000000000000002E-2</v>
      </c>
      <c r="I8" s="4">
        <f t="shared" si="4"/>
        <v>8.5000000000000006E-2</v>
      </c>
      <c r="J8" s="4">
        <f t="shared" si="5"/>
        <v>2.8900000000000002E-3</v>
      </c>
      <c r="K8" s="4">
        <v>2.1999999999999999E-2</v>
      </c>
      <c r="L8" s="4">
        <f t="shared" si="6"/>
        <v>5.5E-2</v>
      </c>
      <c r="M8" s="4">
        <f t="shared" si="7"/>
        <v>1.2099999999999999E-3</v>
      </c>
    </row>
    <row r="9" spans="1:13">
      <c r="A9" s="3">
        <v>500</v>
      </c>
      <c r="B9" s="4">
        <v>0.18099999999999999</v>
      </c>
      <c r="C9" s="4">
        <f t="shared" si="0"/>
        <v>0.36199999999999999</v>
      </c>
      <c r="D9" s="4">
        <f t="shared" si="1"/>
        <v>6.5521999999999997E-2</v>
      </c>
      <c r="E9" s="4">
        <v>0.08</v>
      </c>
      <c r="F9" s="4">
        <f t="shared" si="2"/>
        <v>0.16</v>
      </c>
      <c r="G9" s="4">
        <f t="shared" si="3"/>
        <v>1.2800000000000001E-2</v>
      </c>
      <c r="H9" s="4">
        <v>4.2999999999999997E-2</v>
      </c>
      <c r="I9" s="4">
        <f t="shared" si="4"/>
        <v>8.5999999999999993E-2</v>
      </c>
      <c r="J9" s="4">
        <f t="shared" si="5"/>
        <v>3.6979999999999995E-3</v>
      </c>
      <c r="K9" s="4">
        <v>2.7E-2</v>
      </c>
      <c r="L9" s="4">
        <f t="shared" si="6"/>
        <v>5.3999999999999999E-2</v>
      </c>
      <c r="M9" s="4">
        <f t="shared" si="7"/>
        <v>1.4579999999999999E-3</v>
      </c>
    </row>
    <row r="10" spans="1:13">
      <c r="A10" s="3">
        <v>600</v>
      </c>
      <c r="B10" s="4">
        <v>0.21099999999999999</v>
      </c>
      <c r="C10" s="4">
        <f t="shared" si="0"/>
        <v>0.35166666666666668</v>
      </c>
      <c r="D10" s="4">
        <f t="shared" si="1"/>
        <v>7.4201666666666666E-2</v>
      </c>
      <c r="E10" s="4">
        <v>9.6000000000000002E-2</v>
      </c>
      <c r="F10" s="4">
        <f t="shared" si="2"/>
        <v>0.16</v>
      </c>
      <c r="G10" s="4">
        <f t="shared" si="3"/>
        <v>1.536E-2</v>
      </c>
      <c r="H10" s="4">
        <v>5.1999999999999998E-2</v>
      </c>
      <c r="I10" s="4">
        <f t="shared" si="4"/>
        <v>8.666666666666667E-2</v>
      </c>
      <c r="J10" s="4">
        <f t="shared" si="5"/>
        <v>4.5066666666666666E-3</v>
      </c>
      <c r="K10" s="4">
        <v>3.3000000000000002E-2</v>
      </c>
      <c r="L10" s="4">
        <f t="shared" si="6"/>
        <v>5.5E-2</v>
      </c>
      <c r="M10" s="4">
        <f t="shared" si="7"/>
        <v>1.815E-3</v>
      </c>
    </row>
    <row r="11" spans="1:13">
      <c r="A11" s="3">
        <v>700</v>
      </c>
      <c r="B11" s="4">
        <v>0.23599999999999999</v>
      </c>
      <c r="C11" s="4">
        <f t="shared" si="0"/>
        <v>0.33714285714285713</v>
      </c>
      <c r="D11" s="4">
        <f t="shared" si="1"/>
        <v>7.9565714285714281E-2</v>
      </c>
      <c r="E11" s="4">
        <v>0.112</v>
      </c>
      <c r="F11" s="4">
        <f t="shared" si="2"/>
        <v>0.16</v>
      </c>
      <c r="G11" s="4">
        <f t="shared" si="3"/>
        <v>1.7920000000000002E-2</v>
      </c>
      <c r="H11" s="4">
        <v>6.0999999999999999E-2</v>
      </c>
      <c r="I11" s="4">
        <f t="shared" si="4"/>
        <v>8.7142857142857147E-2</v>
      </c>
      <c r="J11" s="4">
        <f t="shared" si="5"/>
        <v>5.3157142857142856E-3</v>
      </c>
      <c r="K11" s="4">
        <v>3.7999999999999999E-2</v>
      </c>
      <c r="L11" s="4">
        <f t="shared" si="6"/>
        <v>5.4285714285714284E-2</v>
      </c>
      <c r="M11" s="4">
        <f t="shared" si="7"/>
        <v>2.0628571428571428E-3</v>
      </c>
    </row>
    <row r="12" spans="1:13">
      <c r="A12" s="3">
        <v>800</v>
      </c>
      <c r="B12" s="4">
        <v>0.25700000000000001</v>
      </c>
      <c r="C12" s="4">
        <f t="shared" si="0"/>
        <v>0.32124999999999998</v>
      </c>
      <c r="D12" s="4">
        <f t="shared" si="1"/>
        <v>8.2561250000000003E-2</v>
      </c>
      <c r="E12" s="4">
        <v>0.128</v>
      </c>
      <c r="F12" s="4">
        <f t="shared" si="2"/>
        <v>0.16</v>
      </c>
      <c r="G12" s="4">
        <f t="shared" si="3"/>
        <v>2.0480000000000002E-2</v>
      </c>
      <c r="H12" s="4">
        <v>6.9000000000000006E-2</v>
      </c>
      <c r="I12" s="4">
        <f t="shared" si="4"/>
        <v>8.6249999999999993E-2</v>
      </c>
      <c r="J12" s="4">
        <f t="shared" si="5"/>
        <v>5.9512499999999999E-3</v>
      </c>
      <c r="K12" s="4">
        <v>4.3999999999999997E-2</v>
      </c>
      <c r="L12" s="4">
        <f t="shared" si="6"/>
        <v>5.5E-2</v>
      </c>
      <c r="M12" s="4">
        <f t="shared" si="7"/>
        <v>2.4199999999999998E-3</v>
      </c>
    </row>
    <row r="13" spans="1:13">
      <c r="A13" s="3">
        <v>900</v>
      </c>
      <c r="B13" s="4">
        <v>0.27500000000000002</v>
      </c>
      <c r="C13" s="4">
        <f t="shared" si="0"/>
        <v>0.30555555555555558</v>
      </c>
      <c r="D13" s="4">
        <f t="shared" si="1"/>
        <v>8.4027777777777785E-2</v>
      </c>
      <c r="E13" s="4">
        <v>0.14399999999999999</v>
      </c>
      <c r="F13" s="4">
        <f t="shared" si="2"/>
        <v>0.16</v>
      </c>
      <c r="G13" s="4">
        <f t="shared" si="3"/>
        <v>2.3039999999999998E-2</v>
      </c>
      <c r="H13" s="4">
        <v>7.8E-2</v>
      </c>
      <c r="I13" s="4">
        <f t="shared" si="4"/>
        <v>8.666666666666667E-2</v>
      </c>
      <c r="J13" s="4">
        <f t="shared" si="5"/>
        <v>6.7600000000000004E-3</v>
      </c>
      <c r="K13" s="4">
        <v>4.9000000000000002E-2</v>
      </c>
      <c r="L13" s="4">
        <f t="shared" si="6"/>
        <v>5.4444444444444441E-2</v>
      </c>
      <c r="M13" s="4">
        <f t="shared" si="7"/>
        <v>2.6677777777777776E-3</v>
      </c>
    </row>
    <row r="14" spans="1:13">
      <c r="A14" s="3">
        <v>1000</v>
      </c>
      <c r="B14" s="4">
        <v>0.28999999999999998</v>
      </c>
      <c r="C14" s="4">
        <f t="shared" si="0"/>
        <v>0.28999999999999998</v>
      </c>
      <c r="D14" s="4">
        <f t="shared" si="1"/>
        <v>8.4099999999999994E-2</v>
      </c>
      <c r="E14" s="4">
        <v>0.16</v>
      </c>
      <c r="F14" s="4">
        <f t="shared" si="2"/>
        <v>0.16</v>
      </c>
      <c r="G14" s="4">
        <f t="shared" si="3"/>
        <v>2.5600000000000001E-2</v>
      </c>
      <c r="H14" s="4">
        <v>8.6999999999999994E-2</v>
      </c>
      <c r="I14" s="4">
        <f t="shared" si="4"/>
        <v>8.6999999999999994E-2</v>
      </c>
      <c r="J14" s="4">
        <f t="shared" si="5"/>
        <v>7.5689999999999993E-3</v>
      </c>
      <c r="K14" s="4">
        <v>5.5E-2</v>
      </c>
      <c r="L14" s="4">
        <f t="shared" si="6"/>
        <v>5.5E-2</v>
      </c>
      <c r="M14" s="4">
        <f t="shared" si="7"/>
        <v>3.0249999999999999E-3</v>
      </c>
    </row>
    <row r="15" spans="1:13">
      <c r="A15" s="3">
        <v>2000</v>
      </c>
      <c r="B15" s="4">
        <v>0.36299999999999999</v>
      </c>
      <c r="C15" s="4">
        <f t="shared" si="0"/>
        <v>0.18149999999999999</v>
      </c>
      <c r="D15" s="4">
        <f t="shared" si="1"/>
        <v>6.5884499999999999E-2</v>
      </c>
      <c r="E15" s="4">
        <v>0.29099999999999998</v>
      </c>
      <c r="F15" s="4">
        <f t="shared" si="2"/>
        <v>0.14549999999999999</v>
      </c>
      <c r="G15" s="4">
        <f t="shared" si="3"/>
        <v>4.2340499999999996E-2</v>
      </c>
      <c r="H15" s="4">
        <v>0.17399999999999999</v>
      </c>
      <c r="I15" s="4">
        <f t="shared" si="4"/>
        <v>8.6999999999999994E-2</v>
      </c>
      <c r="J15" s="4">
        <f t="shared" si="5"/>
        <v>1.5137999999999999E-2</v>
      </c>
      <c r="K15" s="4">
        <v>0.11</v>
      </c>
      <c r="L15" s="4">
        <f t="shared" si="6"/>
        <v>5.5E-2</v>
      </c>
      <c r="M15" s="4">
        <f t="shared" si="7"/>
        <v>6.0499999999999998E-3</v>
      </c>
    </row>
    <row r="16" spans="1:13">
      <c r="A16" s="3">
        <v>3000</v>
      </c>
      <c r="B16" s="4">
        <v>0.38700000000000001</v>
      </c>
      <c r="C16" s="4">
        <f t="shared" si="0"/>
        <v>0.129</v>
      </c>
      <c r="D16" s="4">
        <f t="shared" si="1"/>
        <v>4.9923000000000002E-2</v>
      </c>
      <c r="E16" s="4">
        <v>0.34100000000000003</v>
      </c>
      <c r="F16" s="4">
        <f t="shared" si="2"/>
        <v>0.11366666666666667</v>
      </c>
      <c r="G16" s="4">
        <f t="shared" si="3"/>
        <v>3.8760333333333334E-2</v>
      </c>
      <c r="H16" s="4">
        <v>0.255</v>
      </c>
      <c r="I16" s="4">
        <f t="shared" si="4"/>
        <v>8.5000000000000006E-2</v>
      </c>
      <c r="J16" s="4">
        <f t="shared" si="5"/>
        <v>2.1675000000000003E-2</v>
      </c>
      <c r="K16" s="4">
        <v>0.16500000000000001</v>
      </c>
      <c r="L16" s="4">
        <f t="shared" si="6"/>
        <v>5.5E-2</v>
      </c>
      <c r="M16" s="4">
        <f t="shared" si="7"/>
        <v>9.0749999999999997E-3</v>
      </c>
    </row>
    <row r="17" spans="1:13">
      <c r="A17" s="3">
        <v>4000</v>
      </c>
      <c r="B17" s="4">
        <v>0.4</v>
      </c>
      <c r="C17" s="4">
        <f t="shared" si="0"/>
        <v>0.1</v>
      </c>
      <c r="D17" s="4">
        <f t="shared" si="1"/>
        <v>4.0000000000000008E-2</v>
      </c>
      <c r="E17" s="4">
        <v>0.36099999999999999</v>
      </c>
      <c r="F17" s="4">
        <f t="shared" si="2"/>
        <v>9.0249999999999997E-2</v>
      </c>
      <c r="G17" s="4">
        <f t="shared" si="3"/>
        <v>3.2580249999999998E-2</v>
      </c>
      <c r="H17" s="4">
        <v>0.308</v>
      </c>
      <c r="I17" s="4">
        <f t="shared" si="4"/>
        <v>7.6999999999999999E-2</v>
      </c>
      <c r="J17" s="4">
        <f t="shared" si="5"/>
        <v>2.3716000000000001E-2</v>
      </c>
      <c r="K17" s="4">
        <v>0.218</v>
      </c>
      <c r="L17" s="4">
        <f t="shared" si="6"/>
        <v>5.45E-2</v>
      </c>
      <c r="M17" s="4">
        <f t="shared" si="7"/>
        <v>1.1880999999999999E-2</v>
      </c>
    </row>
    <row r="18" spans="1:13">
      <c r="A18" s="3">
        <v>5000</v>
      </c>
      <c r="B18" s="4">
        <v>0.40699999999999997</v>
      </c>
      <c r="C18" s="4">
        <f t="shared" si="0"/>
        <v>8.14E-2</v>
      </c>
      <c r="D18" s="4">
        <f t="shared" si="1"/>
        <v>3.3129800000000001E-2</v>
      </c>
      <c r="E18" s="4">
        <v>0.373</v>
      </c>
      <c r="F18" s="4">
        <f t="shared" si="2"/>
        <v>7.46E-2</v>
      </c>
      <c r="G18" s="4">
        <f t="shared" si="3"/>
        <v>2.7825800000000001E-2</v>
      </c>
      <c r="H18" s="4">
        <v>0.33300000000000002</v>
      </c>
      <c r="I18" s="4">
        <f t="shared" si="4"/>
        <v>6.6600000000000006E-2</v>
      </c>
      <c r="J18" s="4">
        <f t="shared" si="5"/>
        <v>2.2177800000000004E-2</v>
      </c>
      <c r="K18" s="4">
        <v>0.26500000000000001</v>
      </c>
      <c r="L18" s="4">
        <f t="shared" si="6"/>
        <v>5.2999999999999999E-2</v>
      </c>
      <c r="M18" s="4">
        <f t="shared" si="7"/>
        <v>1.4045E-2</v>
      </c>
    </row>
    <row r="19" spans="1:13">
      <c r="A19" s="3">
        <v>6000</v>
      </c>
      <c r="B19" s="4">
        <v>0.41199999999999998</v>
      </c>
      <c r="C19" s="4">
        <f t="shared" si="0"/>
        <v>6.8666666666666668E-2</v>
      </c>
      <c r="D19" s="4">
        <f t="shared" si="1"/>
        <v>2.8290666666666665E-2</v>
      </c>
      <c r="E19" s="4">
        <v>0.38</v>
      </c>
      <c r="F19" s="4">
        <f t="shared" si="2"/>
        <v>6.3333333333333339E-2</v>
      </c>
      <c r="G19" s="4">
        <f t="shared" si="3"/>
        <v>2.406666666666667E-2</v>
      </c>
      <c r="H19" s="4">
        <v>0.34699999999999998</v>
      </c>
      <c r="I19" s="4">
        <f t="shared" si="4"/>
        <v>5.7833333333333334E-2</v>
      </c>
      <c r="J19" s="4">
        <f t="shared" si="5"/>
        <v>2.0068166666666665E-2</v>
      </c>
      <c r="K19" s="4">
        <v>0.29799999999999999</v>
      </c>
      <c r="L19" s="4">
        <f t="shared" si="6"/>
        <v>4.9666666666666665E-2</v>
      </c>
      <c r="M19" s="4">
        <f t="shared" si="7"/>
        <v>1.4800666666666665E-2</v>
      </c>
    </row>
    <row r="20" spans="1:13">
      <c r="A20" s="3">
        <v>7000</v>
      </c>
      <c r="B20" s="4">
        <v>0.41499999999999998</v>
      </c>
      <c r="C20" s="4">
        <f t="shared" si="0"/>
        <v>5.9285714285714289E-2</v>
      </c>
      <c r="D20" s="4">
        <f t="shared" si="1"/>
        <v>2.460357142857143E-2</v>
      </c>
      <c r="E20" s="4">
        <v>0.38500000000000001</v>
      </c>
      <c r="F20" s="4">
        <f t="shared" si="2"/>
        <v>5.5E-2</v>
      </c>
      <c r="G20" s="4">
        <f t="shared" si="3"/>
        <v>2.1174999999999999E-2</v>
      </c>
      <c r="H20" s="4">
        <v>0.35599999999999998</v>
      </c>
      <c r="I20" s="4">
        <f t="shared" si="4"/>
        <v>5.0857142857142858E-2</v>
      </c>
      <c r="J20" s="4">
        <f t="shared" si="5"/>
        <v>1.8105142857142858E-2</v>
      </c>
      <c r="K20" s="4">
        <v>0.318</v>
      </c>
      <c r="L20" s="4">
        <f t="shared" si="6"/>
        <v>4.5428571428571429E-2</v>
      </c>
      <c r="M20" s="4">
        <f t="shared" si="7"/>
        <v>1.4446285714285715E-2</v>
      </c>
    </row>
    <row r="21" spans="1:13">
      <c r="A21" s="3">
        <v>8000</v>
      </c>
      <c r="B21" s="4">
        <v>0.41699999999999998</v>
      </c>
      <c r="C21" s="4">
        <f t="shared" si="0"/>
        <v>5.2124999999999998E-2</v>
      </c>
      <c r="D21" s="4">
        <f t="shared" si="1"/>
        <v>2.1736124999999999E-2</v>
      </c>
      <c r="E21" s="4">
        <v>0.38900000000000001</v>
      </c>
      <c r="F21" s="4">
        <f t="shared" si="2"/>
        <v>4.8625000000000002E-2</v>
      </c>
      <c r="G21" s="4">
        <f t="shared" si="3"/>
        <v>1.8915125000000001E-2</v>
      </c>
      <c r="H21" s="4">
        <v>0.36199999999999999</v>
      </c>
      <c r="I21" s="4">
        <f t="shared" si="4"/>
        <v>4.5249999999999999E-2</v>
      </c>
      <c r="J21" s="4">
        <f t="shared" si="5"/>
        <v>1.6380499999999999E-2</v>
      </c>
      <c r="K21" s="4">
        <v>0.33100000000000002</v>
      </c>
      <c r="L21" s="4">
        <f t="shared" si="6"/>
        <v>4.1375000000000002E-2</v>
      </c>
      <c r="M21" s="4">
        <f t="shared" si="7"/>
        <v>1.3695125000000001E-2</v>
      </c>
    </row>
    <row r="22" spans="1:13">
      <c r="A22" s="3">
        <v>9000</v>
      </c>
      <c r="B22" s="4">
        <v>0.42</v>
      </c>
      <c r="C22" s="4">
        <f t="shared" si="0"/>
        <v>4.6666666666666669E-2</v>
      </c>
      <c r="D22" s="4">
        <f t="shared" si="1"/>
        <v>1.9599999999999999E-2</v>
      </c>
      <c r="E22" s="4">
        <v>0.39200000000000002</v>
      </c>
      <c r="F22" s="4">
        <f t="shared" si="2"/>
        <v>4.3555555555555556E-2</v>
      </c>
      <c r="G22" s="4">
        <f t="shared" si="3"/>
        <v>1.7073777777777778E-2</v>
      </c>
      <c r="H22" s="4">
        <v>0.36699999999999999</v>
      </c>
      <c r="I22" s="4">
        <f t="shared" si="4"/>
        <v>4.0777777777777781E-2</v>
      </c>
      <c r="J22" s="4">
        <f t="shared" si="5"/>
        <v>1.4965444444444446E-2</v>
      </c>
      <c r="K22" s="4">
        <v>0.33900000000000002</v>
      </c>
      <c r="L22" s="4">
        <f t="shared" si="6"/>
        <v>3.7666666666666668E-2</v>
      </c>
      <c r="M22" s="4">
        <f t="shared" si="7"/>
        <v>1.2769000000000001E-2</v>
      </c>
    </row>
    <row r="23" spans="1:13">
      <c r="A23" s="3">
        <v>10000</v>
      </c>
      <c r="B23" s="4">
        <v>0.42099999999999999</v>
      </c>
      <c r="C23" s="4">
        <f t="shared" si="0"/>
        <v>4.2099999999999999E-2</v>
      </c>
      <c r="D23" s="4">
        <f t="shared" si="1"/>
        <v>1.77241E-2</v>
      </c>
      <c r="E23" s="4">
        <v>0.39400000000000002</v>
      </c>
      <c r="F23" s="4">
        <f t="shared" si="2"/>
        <v>3.9399999999999998E-2</v>
      </c>
      <c r="G23" s="4">
        <f t="shared" si="3"/>
        <v>1.55236E-2</v>
      </c>
      <c r="H23" s="4">
        <v>0.37</v>
      </c>
      <c r="I23" s="4">
        <f t="shared" si="4"/>
        <v>3.6999999999999998E-2</v>
      </c>
      <c r="J23" s="4">
        <f t="shared" si="5"/>
        <v>1.3689999999999999E-2</v>
      </c>
      <c r="K23" s="4">
        <v>0.34499999999999997</v>
      </c>
      <c r="L23" s="4">
        <f t="shared" si="6"/>
        <v>3.4500000000000003E-2</v>
      </c>
      <c r="M23" s="4">
        <f t="shared" si="7"/>
        <v>1.19025E-2</v>
      </c>
    </row>
    <row r="24" spans="1:13">
      <c r="A24" s="3">
        <v>15000</v>
      </c>
      <c r="B24" s="4">
        <v>0.42599999999999999</v>
      </c>
      <c r="C24" s="4">
        <f t="shared" si="0"/>
        <v>2.8400000000000002E-2</v>
      </c>
      <c r="D24" s="4">
        <f t="shared" si="1"/>
        <v>1.20984E-2</v>
      </c>
      <c r="E24" s="4">
        <v>0.4</v>
      </c>
      <c r="F24" s="4">
        <f t="shared" si="2"/>
        <v>2.6666666666666668E-2</v>
      </c>
      <c r="G24" s="4">
        <f t="shared" si="3"/>
        <v>1.0666666666666668E-2</v>
      </c>
      <c r="H24" s="4">
        <v>0.38</v>
      </c>
      <c r="I24" s="4">
        <f t="shared" si="4"/>
        <v>2.5333333333333333E-2</v>
      </c>
      <c r="J24" s="4">
        <f t="shared" si="5"/>
        <v>9.6266666666666671E-3</v>
      </c>
      <c r="K24" s="4">
        <v>0.36099999999999999</v>
      </c>
      <c r="L24" s="4">
        <f t="shared" si="6"/>
        <v>2.4066666666666667E-2</v>
      </c>
      <c r="M24" s="4">
        <f t="shared" si="7"/>
        <v>8.6880666666666658E-3</v>
      </c>
    </row>
    <row r="25" spans="1:13">
      <c r="A25" s="3">
        <v>20000</v>
      </c>
      <c r="B25" s="4">
        <v>0.42799999999999999</v>
      </c>
      <c r="C25" s="4">
        <f t="shared" si="0"/>
        <v>2.1399999999999999E-2</v>
      </c>
      <c r="D25" s="4">
        <f t="shared" si="1"/>
        <v>9.1591999999999993E-3</v>
      </c>
      <c r="E25" s="4">
        <v>0.40400000000000003</v>
      </c>
      <c r="F25" s="4">
        <f t="shared" si="2"/>
        <v>2.0199999999999999E-2</v>
      </c>
      <c r="G25" s="4">
        <f t="shared" si="3"/>
        <v>8.160800000000001E-3</v>
      </c>
      <c r="H25" s="4">
        <v>0.38500000000000001</v>
      </c>
      <c r="I25" s="4">
        <f t="shared" si="4"/>
        <v>1.925E-2</v>
      </c>
      <c r="J25" s="4">
        <f t="shared" si="5"/>
        <v>7.4112500000000003E-3</v>
      </c>
      <c r="K25" s="4">
        <v>0.36799999999999999</v>
      </c>
      <c r="L25" s="4">
        <f t="shared" si="6"/>
        <v>1.84E-2</v>
      </c>
      <c r="M25" s="4">
        <f t="shared" si="7"/>
        <v>6.7711999999999998E-3</v>
      </c>
    </row>
    <row r="26" spans="1:13">
      <c r="A26" s="13" t="s">
        <v>8</v>
      </c>
      <c r="B26" s="4">
        <v>0.44409999999999999</v>
      </c>
      <c r="C26" s="3"/>
      <c r="D26" s="3"/>
      <c r="E26" s="4">
        <v>0.4234</v>
      </c>
      <c r="F26" s="4"/>
      <c r="G26" s="4"/>
      <c r="H26" s="4">
        <v>0.4078</v>
      </c>
      <c r="I26" s="4"/>
      <c r="J26" s="4"/>
      <c r="K26" s="4">
        <v>0.39419999999999999</v>
      </c>
      <c r="L26" s="4"/>
      <c r="M26" s="4"/>
    </row>
  </sheetData>
  <mergeCells count="9">
    <mergeCell ref="A1:M1"/>
    <mergeCell ref="B2:D2"/>
    <mergeCell ref="E2:G2"/>
    <mergeCell ref="H2:J2"/>
    <mergeCell ref="K2:M2"/>
    <mergeCell ref="B3:D3"/>
    <mergeCell ref="E3:G3"/>
    <mergeCell ref="H3:J3"/>
    <mergeCell ref="K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luofan chen</dc:creator>
  <cp:lastModifiedBy>luofan chen</cp:lastModifiedBy>
  <dcterms:created xsi:type="dcterms:W3CDTF">2018-05-07T15:17:01Z</dcterms:created>
  <dcterms:modified xsi:type="dcterms:W3CDTF">2018-05-07T16:18:37Z</dcterms:modified>
</cp:coreProperties>
</file>