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Jordan Richman\Desktop\"/>
    </mc:Choice>
  </mc:AlternateContent>
  <xr:revisionPtr revIDLastSave="0" documentId="13_ncr:1_{6745BC7F-BF41-41FD-BC4D-2CAB032156EB}" xr6:coauthVersionLast="45" xr6:coauthVersionMax="46" xr10:uidLastSave="{00000000-0000-0000-0000-000000000000}"/>
  <bookViews>
    <workbookView xWindow="-120" yWindow="-120" windowWidth="29040" windowHeight="15840" xr2:uid="{3C37A579-982C-46E5-A92E-3EE16DE3830E}"/>
  </bookViews>
  <sheets>
    <sheet name="Instructions" sheetId="2" r:id="rId1"/>
    <sheet name="Quick Bull-Bear-Base" sheetId="4" r:id="rId2"/>
  </sheets>
  <definedNames>
    <definedName name="AA.DropInSheetType" localSheetId="1">"QuickBullBearBase"</definedName>
    <definedName name="AA.DropInSheetVersion" localSheetId="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6" i="4" l="1"/>
  <c r="F16" i="4"/>
  <c r="B13" i="4"/>
  <c r="B2" i="4"/>
  <c r="C11" i="4" s="1"/>
  <c r="I11" i="4" l="1"/>
  <c r="F11" i="4"/>
  <c r="B15" i="4"/>
  <c r="B29" i="4"/>
  <c r="C29" i="4"/>
  <c r="C8" i="4"/>
  <c r="C10" i="4"/>
  <c r="B16" i="4"/>
  <c r="C21" i="4"/>
  <c r="B25" i="4"/>
  <c r="C6" i="4"/>
  <c r="C9" i="4"/>
  <c r="C20" i="4"/>
  <c r="C12" i="4" l="1"/>
  <c r="I12" i="4"/>
  <c r="F12" i="4"/>
  <c r="I29" i="4"/>
  <c r="F29" i="4"/>
  <c r="I21" i="4"/>
  <c r="F21" i="4"/>
  <c r="F8" i="4"/>
  <c r="C13" i="4"/>
  <c r="C15" i="4" s="1"/>
  <c r="C18" i="4" s="1"/>
  <c r="I8" i="4"/>
  <c r="I20" i="4"/>
  <c r="F20" i="4"/>
  <c r="F9" i="4"/>
  <c r="I9" i="4"/>
  <c r="F6" i="4"/>
  <c r="I6" i="4"/>
  <c r="B11" i="4"/>
  <c r="I10" i="4"/>
  <c r="F10" i="4"/>
  <c r="I13" i="4" l="1"/>
  <c r="I15" i="4"/>
  <c r="I18" i="4" s="1"/>
  <c r="F13" i="4"/>
  <c r="F15" i="4" s="1"/>
  <c r="F18" i="4" s="1"/>
  <c r="C26" i="4" l="1"/>
  <c r="I26" i="4" l="1"/>
  <c r="F26" i="4"/>
  <c r="C24" i="4" l="1"/>
  <c r="F24" i="4" l="1"/>
  <c r="I24" i="4"/>
  <c r="C19" i="4" l="1"/>
  <c r="I19" i="4" l="1"/>
  <c r="I22" i="4" s="1"/>
  <c r="I23" i="4" s="1"/>
  <c r="I25" i="4" s="1"/>
  <c r="F19" i="4"/>
  <c r="F22" i="4" s="1"/>
  <c r="F23" i="4" s="1"/>
  <c r="F25" i="4" s="1"/>
  <c r="C22" i="4"/>
  <c r="C23" i="4" s="1"/>
  <c r="C25" i="4" s="1"/>
  <c r="C30" i="4" l="1"/>
  <c r="C27" i="4"/>
  <c r="F30" i="4"/>
  <c r="F27" i="4"/>
  <c r="I27" i="4"/>
  <c r="I30"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Canalyst (JiF)</author>
    <author>Canalyst (JD)</author>
  </authors>
  <commentList>
    <comment ref="B2" authorId="0" shapeId="0" xr:uid="{94530831-FB45-4257-AEE0-EE36839539AF}">
      <text>
        <r>
          <rPr>
            <b/>
            <sz val="9"/>
            <color indexed="81"/>
            <rFont val="Tahoma"/>
            <family val="2"/>
          </rPr>
          <t>Canalyst:</t>
        </r>
        <r>
          <rPr>
            <sz val="9"/>
            <color indexed="81"/>
            <rFont val="Tahoma"/>
            <family val="2"/>
          </rPr>
          <t xml:space="preserve">
Enter the fiscal year you want to use. Please ensure the </t>
        </r>
        <r>
          <rPr>
            <i/>
            <sz val="9"/>
            <color indexed="81"/>
            <rFont val="Tahoma"/>
            <family val="2"/>
          </rPr>
          <t xml:space="preserve">Model </t>
        </r>
        <r>
          <rPr>
            <sz val="9"/>
            <color indexed="81"/>
            <rFont val="Tahoma"/>
            <family val="2"/>
          </rPr>
          <t xml:space="preserve">worksheet has been extended if you go beyond a 5-year forecast.
You can extend the </t>
        </r>
        <r>
          <rPr>
            <i/>
            <sz val="9"/>
            <color indexed="81"/>
            <rFont val="Tahoma"/>
            <family val="2"/>
          </rPr>
          <t xml:space="preserve">Model </t>
        </r>
        <r>
          <rPr>
            <sz val="9"/>
            <color indexed="81"/>
            <rFont val="Tahoma"/>
            <family val="2"/>
          </rPr>
          <t>worksheet by copying the last Fiscal Year column in the worksheet and pasting it to the right.</t>
        </r>
      </text>
    </comment>
    <comment ref="F22" authorId="1" shapeId="0" xr:uid="{74C1A903-D486-4D34-A4F5-95C944F42AF1}">
      <text>
        <r>
          <rPr>
            <b/>
            <sz val="9"/>
            <rFont val="Tahoma"/>
            <family val="2"/>
          </rPr>
          <t>Canalyst:</t>
        </r>
        <r>
          <rPr>
            <sz val="9"/>
            <rFont val="Tahoma"/>
            <family val="2"/>
          </rPr>
          <t xml:space="preserve">
simplified assumption, in bull/bear cases, company spends more/less based on results, so net debt is the same</t>
        </r>
      </text>
    </comment>
    <comment ref="I22" authorId="1" shapeId="0" xr:uid="{EC5888E4-DA6D-4F58-99B2-6C9448B99645}">
      <text>
        <r>
          <rPr>
            <b/>
            <sz val="9"/>
            <rFont val="Tahoma"/>
            <family val="2"/>
          </rPr>
          <t>Canalyst:</t>
        </r>
        <r>
          <rPr>
            <sz val="9"/>
            <rFont val="Tahoma"/>
            <family val="2"/>
          </rPr>
          <t xml:space="preserve">
simplified assumption, in bull/bear cases, company spends more/less based on results, so net debt is the same</t>
        </r>
      </text>
    </comment>
  </commentList>
</comments>
</file>

<file path=xl/sharedStrings.xml><?xml version="1.0" encoding="utf-8"?>
<sst xmlns="http://schemas.openxmlformats.org/spreadsheetml/2006/main" count="53" uniqueCount="49">
  <si>
    <t>BASE (From Model)</t>
  </si>
  <si>
    <t>BULL</t>
  </si>
  <si>
    <t>BEAR</t>
  </si>
  <si>
    <t>COGS</t>
  </si>
  <si>
    <t>R&amp;D</t>
  </si>
  <si>
    <t>S&amp;M</t>
  </si>
  <si>
    <t>Enterprise Value</t>
  </si>
  <si>
    <t>Net Debt</t>
  </si>
  <si>
    <t>Equity Value</t>
  </si>
  <si>
    <t>S/O</t>
  </si>
  <si>
    <t>Current Price</t>
  </si>
  <si>
    <t>Total Return</t>
  </si>
  <si>
    <t>Annualized Return</t>
  </si>
  <si>
    <t>Disclaimer</t>
  </si>
  <si>
    <t>+</t>
  </si>
  <si>
    <r>
      <t>Note:</t>
    </r>
    <r>
      <rPr>
        <sz val="11"/>
        <rFont val="Calibri"/>
        <family val="2"/>
      </rPr>
      <t xml:space="preserve"> You do not need to 'Move or Copy…' the </t>
    </r>
    <r>
      <rPr>
        <i/>
        <sz val="11"/>
        <color theme="1"/>
        <rFont val="Calibri"/>
        <family val="2"/>
        <scheme val="minor"/>
      </rPr>
      <t>Instructions</t>
    </r>
    <r>
      <rPr>
        <sz val="11"/>
        <rFont val="Calibri"/>
        <family val="2"/>
      </rPr>
      <t xml:space="preserve"> tab to the Canalyst model, as it is meant only for your reference.</t>
    </r>
  </si>
  <si>
    <t>3.</t>
  </si>
  <si>
    <t>2.</t>
  </si>
  <si>
    <t>1.</t>
  </si>
  <si>
    <t>Introduction</t>
  </si>
  <si>
    <t>Total Revenue</t>
  </si>
  <si>
    <t>Other</t>
  </si>
  <si>
    <t>Cash</t>
  </si>
  <si>
    <t>Debt</t>
  </si>
  <si>
    <r>
      <t xml:space="preserve">To extend the forecasting horizon you will need to extend the </t>
    </r>
    <r>
      <rPr>
        <i/>
        <sz val="11"/>
        <rFont val="Calibri"/>
        <family val="2"/>
        <scheme val="minor"/>
      </rPr>
      <t xml:space="preserve">Model </t>
    </r>
    <r>
      <rPr>
        <sz val="11"/>
        <rFont val="Calibri"/>
        <family val="2"/>
        <scheme val="minor"/>
      </rPr>
      <t>worksheet. To do so, you can copy the last fiscal year column on the model and paste it to its right. You can extend it as far out as you'd like.</t>
    </r>
  </si>
  <si>
    <r>
      <t xml:space="preserve">Disclaimer: </t>
    </r>
    <r>
      <rPr>
        <sz val="8"/>
        <color rgb="FF000000"/>
        <rFont val="Calibri"/>
        <family val="2"/>
        <scheme val="minor"/>
      </rPr>
      <t>Access to and use of this drop-in sheet, including the data and any third party data contained herein (this “Drop-in Sheet”) is subject to Canalyst Financial Modeling Corporation’s (“Company”) Terms of Use that you accepted prior to accessing this Drop-in Sheet and the applicable Service Agreement (collectively, the “Agreements”) between the Company and you (or a corporate entity that has authorized you to access and use this Drop-in Sheet on its behalf in accordance with the terms of such Service Agreement). BY CONTINUING TO ACCESS OR USE THIS DROP-IN SHEET, YOU EXPRESSLY AGREE TO THE TERMS AND CONDITIONS OF SUCH AGREEMENTS.</t>
    </r>
    <r>
      <rPr>
        <b/>
        <sz val="8"/>
        <color rgb="FF000000"/>
        <rFont val="Calibri"/>
        <family val="2"/>
        <scheme val="minor"/>
      </rPr>
      <t xml:space="preserve">
This Drop-in Sheet is designed for use with the Company services (the “Services”) and is for internal use only and shall not be accessed or used for any other purpose. This Drop-in Sheet is of a confidential nature and contains proprietary information exclusively owned by the Company and certain of its licensors.  Unless prior written consent by Company and its licensors has been provided to you, you may not distribute or otherwise furnish this Drop-in Sheet to any third party, nor use or permit anyone to use this Drop-in Sheet for any unlawful or unauthorized purpose. 
</t>
    </r>
    <r>
      <rPr>
        <sz val="8"/>
        <color rgb="FF000000"/>
        <rFont val="Calibri"/>
        <family val="2"/>
        <scheme val="minor"/>
      </rPr>
      <t xml:space="preserve">This Drop-in Sheet does not constitute investment advice by the Company or any of its licensors. Reference to a particular investment or security, credit rating or any observation concerning a security or investment in this Drop-in Sheet is not a recommendation or solicitation to buy, sell or hold such investment or security or make any other investment decisions. For greater certainty, any forecasts or forward-looking information expressed herein are for illustrative purposes only and do not purport to express any view on what may transpire. Neither the Company nor any of its licensors have performed company-specific research on any projected information contained herein or in the Services, as such, it is your responsibility to express your own views on projected results.  This Drop-in Sheet does not guarantee future performance and undue reliance should not be placed on such.  You are solely responsible for evaluating the merits and risks of any investment based on your own business and financial expertise, the business and financial expertise of professional advisors with whom you have consulted, your financial situation and risk tolerance. Neither the Company, nor any of its licensors, undertake any liability with respect to your reliance on this Drop-in Sheet or the related Services.
</t>
    </r>
    <r>
      <rPr>
        <b/>
        <sz val="8"/>
        <color rgb="FF000000"/>
        <rFont val="Calibri"/>
        <family val="2"/>
        <scheme val="minor"/>
      </rPr>
      <t xml:space="preserve">
THIS DROP-IN SHEET IS PROVIDED “AS IS” AND ON AN “AS AVAILABLE” BASIS ONLY, WITHOUT WARRANTIES OR CONDITIONS OF ANY KIND. NEITHER COMPANY NOR ANY OF ITS LICENSORS NOR THEIR RESPECTIVE AFFILIATES OR SUPPLIERS HAVE LIABILITY FOR THE ACCURACY, TIMELINESS OR COMPLETENESS OF THIS DROP-IN SHEET OR THE RELATED SERVICES, OR FOR DELAYS, INTERRUPTIONS OR OMISSIONS HEREIN, NOR FOR ANY LOST PROFITS, INDIRECT, SPECIAL OR CONSEQUENTIAL DAMAGES. 
© 2015-2021 Canalyst. All rights reserved.</t>
    </r>
  </si>
  <si>
    <t>Change Log</t>
  </si>
  <si>
    <t>Date</t>
  </si>
  <si>
    <t>Version</t>
  </si>
  <si>
    <t>Detailed Changes</t>
  </si>
  <si>
    <t>V.1.0</t>
  </si>
  <si>
    <t>Updating and Troubleshooting the Quick Scenario Analysis Template</t>
  </si>
  <si>
    <t>Additional Notes</t>
  </si>
  <si>
    <t>Formatting and Color Legend</t>
  </si>
  <si>
    <r>
      <t xml:space="preserve">Non-GAAP metrics will appear when those are reported by the company and used to forecast the </t>
    </r>
    <r>
      <rPr>
        <i/>
        <sz val="11"/>
        <rFont val="Calibri"/>
        <family val="2"/>
        <scheme val="minor"/>
      </rPr>
      <t>Revised Income Statement</t>
    </r>
    <r>
      <rPr>
        <sz val="11"/>
        <rFont val="Calibri"/>
        <family val="2"/>
        <scheme val="minor"/>
      </rPr>
      <t xml:space="preserve"> section of the </t>
    </r>
    <r>
      <rPr>
        <i/>
        <sz val="11"/>
        <rFont val="Calibri"/>
        <family val="2"/>
        <scheme val="minor"/>
      </rPr>
      <t xml:space="preserve">Model </t>
    </r>
    <r>
      <rPr>
        <sz val="11"/>
        <rFont val="Calibri"/>
        <family val="2"/>
        <scheme val="minor"/>
      </rPr>
      <t>worksheet</t>
    </r>
  </si>
  <si>
    <r>
      <t xml:space="preserve">The </t>
    </r>
    <r>
      <rPr>
        <i/>
        <sz val="11"/>
        <color theme="1"/>
        <rFont val="Calibri"/>
        <family val="2"/>
        <scheme val="minor"/>
      </rPr>
      <t>Quick Bull-Bear-Base</t>
    </r>
    <r>
      <rPr>
        <sz val="11"/>
        <color theme="1"/>
        <rFont val="Calibri"/>
        <family val="2"/>
        <scheme val="minor"/>
      </rPr>
      <t xml:space="preserve"> template shows you the bull/bear/base return on the stock for a particular time horizon using margin analysis.</t>
    </r>
  </si>
  <si>
    <t>Operating Leases</t>
  </si>
  <si>
    <t>The base scenario is from the Model worksheet, while the bull and bear scenarios are calculate on this template.</t>
  </si>
  <si>
    <r>
      <t xml:space="preserve">In Excel, open both this </t>
    </r>
    <r>
      <rPr>
        <sz val="11"/>
        <rFont val="Calibri"/>
        <family val="2"/>
      </rPr>
      <t xml:space="preserve">workbook as well as the Canalyst model workbook you want to add the </t>
    </r>
    <r>
      <rPr>
        <i/>
        <sz val="11"/>
        <color theme="1"/>
        <rFont val="Calibri"/>
        <family val="2"/>
        <scheme val="minor"/>
      </rPr>
      <t xml:space="preserve">Quick Bull-Bear-Base </t>
    </r>
    <r>
      <rPr>
        <sz val="11"/>
        <color theme="1"/>
        <rFont val="Calibri"/>
        <family val="2"/>
        <scheme val="minor"/>
      </rPr>
      <t>template</t>
    </r>
    <r>
      <rPr>
        <sz val="11"/>
        <rFont val="Calibri"/>
        <family val="2"/>
      </rPr>
      <t xml:space="preserve"> to.</t>
    </r>
  </si>
  <si>
    <r>
      <t xml:space="preserve">Right click on the </t>
    </r>
    <r>
      <rPr>
        <i/>
        <sz val="11"/>
        <color theme="1"/>
        <rFont val="Calibri"/>
        <family val="2"/>
        <scheme val="minor"/>
      </rPr>
      <t>Quick Bull-Bear-Base</t>
    </r>
    <r>
      <rPr>
        <sz val="11"/>
        <rFont val="Calibri"/>
        <family val="2"/>
      </rPr>
      <t xml:space="preserve"> tab in this workbook and select 'Move or Copy…' to the Canalyst model. </t>
    </r>
  </si>
  <si>
    <r>
      <t xml:space="preserve">Once the </t>
    </r>
    <r>
      <rPr>
        <i/>
        <sz val="11"/>
        <color theme="1"/>
        <rFont val="Calibri"/>
        <family val="2"/>
        <scheme val="minor"/>
      </rPr>
      <t>Quick Bull-Bear-Base</t>
    </r>
    <r>
      <rPr>
        <sz val="11"/>
        <rFont val="Calibri"/>
        <family val="2"/>
      </rPr>
      <t xml:space="preserve"> worksheet is in the Canalyst model, press 'CTRL + H' and replace all '=' with '=' to refresh all the formulas. This will link the metrics back to the </t>
    </r>
    <r>
      <rPr>
        <i/>
        <sz val="11"/>
        <color theme="1"/>
        <rFont val="Calibri"/>
        <family val="2"/>
        <scheme val="minor"/>
      </rPr>
      <t xml:space="preserve">Model </t>
    </r>
    <r>
      <rPr>
        <sz val="11"/>
        <rFont val="Calibri"/>
        <family val="2"/>
      </rPr>
      <t>worksheet.</t>
    </r>
  </si>
  <si>
    <r>
      <rPr>
        <sz val="11"/>
        <color rgb="FFFF0000"/>
        <rFont val="Calibri"/>
        <family val="2"/>
        <scheme val="minor"/>
      </rPr>
      <t>Red</t>
    </r>
    <r>
      <rPr>
        <sz val="11"/>
        <rFont val="Calibri"/>
        <family val="2"/>
        <scheme val="minor"/>
      </rPr>
      <t xml:space="preserve"> font in the </t>
    </r>
    <r>
      <rPr>
        <i/>
        <sz val="11"/>
        <rFont val="Calibri"/>
        <family val="2"/>
        <scheme val="minor"/>
      </rPr>
      <t>Quick Bull-Bear-Base</t>
    </r>
    <r>
      <rPr>
        <sz val="11"/>
        <rFont val="Calibri"/>
        <family val="2"/>
        <scheme val="minor"/>
      </rPr>
      <t xml:space="preserve"> worksheet highlights the key inputs that you can change</t>
    </r>
  </si>
  <si>
    <r>
      <t xml:space="preserve">In the event where we change Canalyst defined name ranges used in this </t>
    </r>
    <r>
      <rPr>
        <i/>
        <sz val="11"/>
        <rFont val="Calibri"/>
        <family val="2"/>
        <scheme val="minor"/>
      </rPr>
      <t xml:space="preserve">Quick Bull-Bear-Base </t>
    </r>
    <r>
      <rPr>
        <sz val="11"/>
        <rFont val="Calibri"/>
        <family val="2"/>
        <scheme val="minor"/>
      </rPr>
      <t xml:space="preserve">worksheet and need to update this worksheet to reflect the changes, you will need to download the updated worksheet from Canalyst Web Portal. </t>
    </r>
  </si>
  <si>
    <r>
      <t xml:space="preserve">Certain Canalyst models may not have the defined named range(s) required by the </t>
    </r>
    <r>
      <rPr>
        <i/>
        <sz val="11"/>
        <rFont val="Calibri"/>
        <family val="2"/>
        <scheme val="minor"/>
      </rPr>
      <t xml:space="preserve">Quick Bull-Bear-Base </t>
    </r>
    <r>
      <rPr>
        <sz val="11"/>
        <rFont val="Calibri"/>
        <family val="2"/>
        <scheme val="minor"/>
      </rPr>
      <t xml:space="preserve">worksheet. Please reach out to us for assistance in ensuring their compatibility with the </t>
    </r>
    <r>
      <rPr>
        <i/>
        <sz val="11"/>
        <rFont val="Calibri"/>
        <family val="2"/>
        <scheme val="minor"/>
      </rPr>
      <t>Quick Bull-Bear-Base</t>
    </r>
    <r>
      <rPr>
        <sz val="11"/>
        <rFont val="Calibri"/>
        <family val="2"/>
        <scheme val="minor"/>
      </rPr>
      <t xml:space="preserve"> worksheet.</t>
    </r>
  </si>
  <si>
    <t>Quick Bull-Bear-Base (using EBITDA multiple)</t>
  </si>
  <si>
    <t>Initial build</t>
  </si>
  <si>
    <t>Moving the Quick Bull-Bear-Base Worksheet to a Canalyst Model</t>
  </si>
  <si>
    <t>V.1.1</t>
  </si>
  <si>
    <t>Changes to margin calculations. Adjusted EBIT to now be prioritized for non-GAAP models.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</si>
</sst>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 \x"/>
    <numFmt numFmtId="167" formatCode="_(* #,##0.0_);_(* \(#,##0.0\);_(* &quot;-&quot;??_);_(@_)"/>
    <numFmt numFmtId="168" formatCode="_(* #,##0_);_(* \(#,##0\);_(* &quot;-&quot;??_);_(@_)"/>
    <numFmt numFmtId="169" formatCode="[$-F800]dddd\,\ mmmm\ dd\,\ yyyy"/>
    <numFmt numFmtId="170" formatCode="_(* 0.0%_);_(* \-0.0%_);_(* &quot;-&quot;??_);_(@_)"/>
  </numFmts>
  <fonts count="28" x14ac:knownFonts="1">
    <font>
      <sz val="1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name val="Calibri"/>
      <family val="2"/>
    </font>
    <font>
      <b/>
      <sz val="11"/>
      <color theme="0"/>
      <name val="Calibri"/>
      <family val="2"/>
    </font>
    <font>
      <sz val="11"/>
      <color rgb="FFFF0000"/>
      <name val="Calibri"/>
      <family val="2"/>
    </font>
    <font>
      <b/>
      <sz val="11"/>
      <name val="Calibri"/>
      <family val="2"/>
    </font>
    <font>
      <b/>
      <sz val="11"/>
      <color rgb="FFFF0000"/>
      <name val="Calibri"/>
      <family val="2"/>
    </font>
    <font>
      <b/>
      <sz val="9"/>
      <name val="Tahoma"/>
      <family val="2"/>
    </font>
    <font>
      <sz val="9"/>
      <name val="Tahoma"/>
      <family val="2"/>
    </font>
    <font>
      <b/>
      <sz val="11"/>
      <color rgb="FFFFFFFF"/>
      <name val="Calibri"/>
      <family val="2"/>
      <scheme val="minor"/>
    </font>
    <font>
      <sz val="8"/>
      <color rgb="FF000000"/>
      <name val="Calibri"/>
      <family val="2"/>
      <scheme val="minor"/>
    </font>
    <font>
      <b/>
      <sz val="8"/>
      <color rgb="FF000000"/>
      <name val="Calibri"/>
      <family val="2"/>
      <scheme val="minor"/>
    </font>
    <font>
      <sz val="11"/>
      <name val="Calibri"/>
      <family val="2"/>
      <scheme val="minor"/>
    </font>
    <font>
      <b/>
      <sz val="11"/>
      <name val="Calibri"/>
      <family val="2"/>
      <scheme val="minor"/>
    </font>
    <font>
      <i/>
      <sz val="11"/>
      <name val="Calibri"/>
      <family val="2"/>
      <scheme val="minor"/>
    </font>
    <font>
      <i/>
      <sz val="11"/>
      <color theme="1"/>
      <name val="Calibri"/>
      <family val="2"/>
      <scheme val="minor"/>
    </font>
    <font>
      <u/>
      <sz val="11"/>
      <color theme="1"/>
      <name val="Calibri"/>
      <family val="2"/>
      <scheme val="minor"/>
    </font>
    <font>
      <i/>
      <sz val="11"/>
      <name val="Calibri"/>
      <family val="2"/>
    </font>
    <font>
      <b/>
      <sz val="20"/>
      <name val="Calibri"/>
      <family val="2"/>
    </font>
    <font>
      <b/>
      <sz val="9"/>
      <color indexed="81"/>
      <name val="Tahoma"/>
      <family val="2"/>
    </font>
    <font>
      <sz val="9"/>
      <color indexed="81"/>
      <name val="Tahoma"/>
      <family val="2"/>
    </font>
    <font>
      <i/>
      <sz val="9"/>
      <color indexed="81"/>
      <name val="Tahoma"/>
      <family val="2"/>
    </font>
    <font>
      <sz val="11"/>
      <color rgb="FFFF0000"/>
      <name val="Calibri"/>
      <family val="2"/>
      <scheme val="minor"/>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00"/>
        <bgColor indexed="64"/>
      </patternFill>
    </fill>
    <fill>
      <patternFill patternType="solid">
        <fgColor theme="0" tint="-4.9989318521683403E-2"/>
        <bgColor indexed="64"/>
      </patternFill>
    </fill>
  </fills>
  <borders count="24">
    <border>
      <left/>
      <right/>
      <top/>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s>
  <cellStyleXfs count="9">
    <xf numFmtId="0" fontId="0" fillId="0" borderId="0"/>
    <xf numFmtId="9" fontId="5" fillId="0" borderId="0"/>
    <xf numFmtId="44" fontId="5" fillId="0" borderId="0"/>
    <xf numFmtId="0" fontId="5" fillId="0" borderId="0"/>
    <xf numFmtId="0" fontId="7" fillId="0" borderId="0"/>
    <xf numFmtId="0" fontId="5" fillId="0" borderId="0"/>
    <xf numFmtId="0" fontId="7" fillId="0" borderId="0"/>
    <xf numFmtId="9" fontId="3" fillId="0" borderId="0"/>
    <xf numFmtId="9" fontId="2" fillId="0" borderId="0"/>
  </cellStyleXfs>
  <cellXfs count="86">
    <xf numFmtId="0" fontId="0" fillId="0" borderId="0" xfId="0"/>
    <xf numFmtId="0" fontId="0" fillId="2" borderId="0" xfId="0" applyFill="1"/>
    <xf numFmtId="0" fontId="8" fillId="3" borderId="0" xfId="0" applyFont="1" applyFill="1" applyAlignment="1">
      <alignment horizontal="center"/>
    </xf>
    <xf numFmtId="164" fontId="0" fillId="2" borderId="0" xfId="0" applyNumberFormat="1" applyFill="1"/>
    <xf numFmtId="0" fontId="0" fillId="2" borderId="0" xfId="0" applyFill="1" applyAlignment="1">
      <alignment horizontal="left" indent="1"/>
    </xf>
    <xf numFmtId="165" fontId="0" fillId="2" borderId="0" xfId="0" applyNumberFormat="1" applyFill="1"/>
    <xf numFmtId="0" fontId="0" fillId="2" borderId="1" xfId="0" applyFill="1" applyBorder="1" applyAlignment="1">
      <alignment horizontal="left" indent="1"/>
    </xf>
    <xf numFmtId="165" fontId="0" fillId="2" borderId="1" xfId="0" applyNumberFormat="1" applyFill="1" applyBorder="1"/>
    <xf numFmtId="0" fontId="10" fillId="2" borderId="0" xfId="0" applyFont="1" applyFill="1"/>
    <xf numFmtId="165" fontId="10" fillId="2" borderId="0" xfId="0" applyNumberFormat="1" applyFont="1" applyFill="1"/>
    <xf numFmtId="166" fontId="11" fillId="2" borderId="0" xfId="0" applyNumberFormat="1" applyFont="1" applyFill="1"/>
    <xf numFmtId="166" fontId="10" fillId="2" borderId="0" xfId="0" applyNumberFormat="1" applyFont="1" applyFill="1"/>
    <xf numFmtId="166" fontId="9" fillId="2" borderId="0" xfId="0" applyNumberFormat="1" applyFont="1" applyFill="1"/>
    <xf numFmtId="0" fontId="0" fillId="2" borderId="1" xfId="0" applyFill="1" applyBorder="1"/>
    <xf numFmtId="0" fontId="10" fillId="2" borderId="2" xfId="0" applyFont="1" applyFill="1" applyBorder="1"/>
    <xf numFmtId="0" fontId="10" fillId="2" borderId="5" xfId="0" applyFont="1" applyFill="1" applyBorder="1"/>
    <xf numFmtId="0" fontId="10" fillId="2" borderId="7" xfId="0" applyFont="1" applyFill="1" applyBorder="1"/>
    <xf numFmtId="0" fontId="10" fillId="4" borderId="8" xfId="0" applyFont="1" applyFill="1" applyBorder="1"/>
    <xf numFmtId="0" fontId="10" fillId="2" borderId="10" xfId="0" applyFont="1" applyFill="1" applyBorder="1"/>
    <xf numFmtId="0" fontId="10" fillId="4" borderId="11" xfId="0" applyFont="1" applyFill="1" applyBorder="1"/>
    <xf numFmtId="0" fontId="5" fillId="0" borderId="0" xfId="3"/>
    <xf numFmtId="0" fontId="5" fillId="5" borderId="0" xfId="3" applyFill="1"/>
    <xf numFmtId="167" fontId="14" fillId="5" borderId="0" xfId="4" applyNumberFormat="1" applyFont="1" applyFill="1"/>
    <xf numFmtId="167" fontId="14" fillId="3" borderId="0" xfId="4" applyNumberFormat="1" applyFont="1" applyFill="1"/>
    <xf numFmtId="0" fontId="5" fillId="5" borderId="0" xfId="3" applyFill="1" applyAlignment="1">
      <alignment vertical="center"/>
    </xf>
    <xf numFmtId="0" fontId="5" fillId="5" borderId="0" xfId="3" applyFill="1" applyAlignment="1">
      <alignment horizontal="center" vertical="center"/>
    </xf>
    <xf numFmtId="167" fontId="14" fillId="3" borderId="0" xfId="4" applyNumberFormat="1" applyFont="1" applyFill="1" applyAlignment="1">
      <alignment vertical="center"/>
    </xf>
    <xf numFmtId="167" fontId="7" fillId="5" borderId="0" xfId="6" applyNumberFormat="1" applyFill="1"/>
    <xf numFmtId="0" fontId="17" fillId="5" borderId="0" xfId="3" applyFont="1" applyFill="1" applyAlignment="1">
      <alignment vertical="center"/>
    </xf>
    <xf numFmtId="0" fontId="5" fillId="5" borderId="0" xfId="3" applyFill="1" applyAlignment="1">
      <alignment horizontal="left" vertical="center" wrapText="1"/>
    </xf>
    <xf numFmtId="0" fontId="5" fillId="5" borderId="0" xfId="3" applyFill="1" applyAlignment="1">
      <alignment horizontal="left" vertical="center"/>
    </xf>
    <xf numFmtId="0" fontId="5" fillId="5" borderId="0" xfId="3" quotePrefix="1" applyFill="1" applyAlignment="1">
      <alignment horizontal="left" vertical="center" wrapText="1"/>
    </xf>
    <xf numFmtId="0" fontId="21" fillId="5" borderId="0" xfId="3" applyFont="1" applyFill="1" applyAlignment="1">
      <alignment horizontal="left" vertical="center"/>
    </xf>
    <xf numFmtId="0" fontId="6" fillId="5" borderId="0" xfId="6" applyFont="1" applyFill="1" applyAlignment="1">
      <alignment horizontal="center" vertical="center"/>
    </xf>
    <xf numFmtId="0" fontId="17" fillId="0" borderId="0" xfId="3" applyFont="1"/>
    <xf numFmtId="168" fontId="22" fillId="5" borderId="0" xfId="6" applyNumberFormat="1" applyFont="1" applyFill="1" applyAlignment="1">
      <alignment horizontal="right"/>
    </xf>
    <xf numFmtId="167" fontId="7" fillId="5" borderId="0" xfId="6" applyNumberFormat="1" applyFill="1" applyAlignment="1">
      <alignment vertical="center"/>
    </xf>
    <xf numFmtId="0" fontId="17" fillId="5" borderId="0" xfId="3" applyFont="1" applyFill="1"/>
    <xf numFmtId="169" fontId="7" fillId="5" borderId="0" xfId="6" applyNumberFormat="1" applyFill="1" applyAlignment="1">
      <alignment horizontal="left"/>
    </xf>
    <xf numFmtId="170" fontId="23" fillId="5" borderId="0" xfId="6" applyNumberFormat="1" applyFont="1" applyFill="1" applyAlignment="1">
      <alignment horizontal="left"/>
    </xf>
    <xf numFmtId="14" fontId="18" fillId="5" borderId="0" xfId="6" applyNumberFormat="1" applyFont="1" applyFill="1" applyAlignment="1">
      <alignment horizontal="right" vertical="center"/>
    </xf>
    <xf numFmtId="0" fontId="18" fillId="5" borderId="0" xfId="6" applyFont="1" applyFill="1" applyAlignment="1">
      <alignment horizontal="left" vertical="center" indent="1"/>
    </xf>
    <xf numFmtId="0" fontId="10" fillId="2" borderId="1" xfId="0" applyFont="1" applyFill="1" applyBorder="1"/>
    <xf numFmtId="2" fontId="9" fillId="2" borderId="0" xfId="0" applyNumberFormat="1" applyFont="1" applyFill="1"/>
    <xf numFmtId="0" fontId="9" fillId="4" borderId="0" xfId="0" applyFont="1" applyFill="1" applyAlignment="1">
      <alignment horizontal="center"/>
    </xf>
    <xf numFmtId="0" fontId="0" fillId="5" borderId="0" xfId="0" applyFill="1"/>
    <xf numFmtId="0" fontId="0" fillId="5" borderId="0" xfId="0" applyFill="1" applyAlignment="1">
      <alignment horizontal="center" vertical="center"/>
    </xf>
    <xf numFmtId="0" fontId="0" fillId="5" borderId="0" xfId="0" applyFill="1" applyAlignment="1">
      <alignment vertical="center"/>
    </xf>
    <xf numFmtId="0" fontId="18" fillId="5" borderId="20" xfId="0" applyFont="1" applyFill="1" applyBorder="1" applyAlignment="1">
      <alignment horizontal="center" vertical="center"/>
    </xf>
    <xf numFmtId="0" fontId="18" fillId="5" borderId="21" xfId="0" applyFont="1" applyFill="1" applyBorder="1" applyAlignment="1">
      <alignment horizontal="left" vertical="center" indent="1"/>
    </xf>
    <xf numFmtId="0" fontId="18" fillId="5" borderId="22" xfId="0" applyFont="1" applyFill="1" applyBorder="1" applyAlignment="1">
      <alignment horizontal="center" vertical="center"/>
    </xf>
    <xf numFmtId="0" fontId="18" fillId="5" borderId="22" xfId="0" applyFont="1" applyFill="1" applyBorder="1" applyAlignment="1">
      <alignment vertical="center"/>
    </xf>
    <xf numFmtId="0" fontId="18" fillId="5" borderId="23" xfId="0" applyFont="1" applyFill="1" applyBorder="1" applyAlignment="1">
      <alignment vertical="center"/>
    </xf>
    <xf numFmtId="14" fontId="17" fillId="5" borderId="20" xfId="0" applyNumberFormat="1" applyFont="1" applyFill="1" applyBorder="1" applyAlignment="1">
      <alignment horizontal="center" vertical="center"/>
    </xf>
    <xf numFmtId="0" fontId="0" fillId="5" borderId="20" xfId="0" applyFill="1" applyBorder="1" applyAlignment="1">
      <alignment horizontal="center" vertical="center"/>
    </xf>
    <xf numFmtId="0" fontId="0" fillId="5" borderId="21" xfId="0" applyFill="1" applyBorder="1" applyAlignment="1">
      <alignment horizontal="left" vertical="center" indent="1"/>
    </xf>
    <xf numFmtId="0" fontId="0" fillId="5" borderId="22" xfId="0" applyFill="1" applyBorder="1" applyAlignment="1">
      <alignment vertical="center"/>
    </xf>
    <xf numFmtId="0" fontId="0" fillId="5" borderId="23" xfId="0" applyFill="1" applyBorder="1" applyAlignment="1">
      <alignment vertical="center"/>
    </xf>
    <xf numFmtId="0" fontId="4" fillId="5" borderId="0" xfId="3" applyFont="1" applyFill="1" applyAlignment="1">
      <alignment horizontal="left" vertical="center"/>
    </xf>
    <xf numFmtId="168" fontId="0" fillId="2" borderId="0" xfId="0" applyNumberFormat="1" applyFill="1"/>
    <xf numFmtId="168" fontId="10" fillId="2" borderId="0" xfId="0" applyNumberFormat="1" applyFont="1" applyFill="1"/>
    <xf numFmtId="168" fontId="0" fillId="2" borderId="1" xfId="0" applyNumberFormat="1" applyFill="1" applyBorder="1"/>
    <xf numFmtId="43" fontId="10" fillId="4" borderId="3" xfId="0" applyNumberFormat="1" applyFont="1" applyFill="1" applyBorder="1"/>
    <xf numFmtId="43" fontId="10" fillId="4" borderId="4" xfId="0" applyNumberFormat="1" applyFont="1" applyFill="1" applyBorder="1"/>
    <xf numFmtId="43" fontId="10" fillId="4" borderId="0" xfId="0" applyNumberFormat="1" applyFont="1" applyFill="1"/>
    <xf numFmtId="43" fontId="10" fillId="4" borderId="6" xfId="0" applyNumberFormat="1" applyFont="1" applyFill="1" applyBorder="1"/>
    <xf numFmtId="0" fontId="17" fillId="5" borderId="20" xfId="0" applyFont="1" applyFill="1" applyBorder="1" applyAlignment="1">
      <alignment horizontal="center" vertical="center"/>
    </xf>
    <xf numFmtId="0" fontId="17" fillId="5" borderId="21" xfId="0" applyFont="1" applyFill="1" applyBorder="1" applyAlignment="1">
      <alignment horizontal="left" vertical="center" indent="1"/>
    </xf>
    <xf numFmtId="43" fontId="0" fillId="2" borderId="0" xfId="0" applyNumberFormat="1" applyFill="1"/>
    <xf numFmtId="165" fontId="9" fillId="2" borderId="0" xfId="8" applyNumberFormat="1" applyFont="1" applyFill="1"/>
    <xf numFmtId="165" fontId="0" fillId="2" borderId="0" xfId="8" applyNumberFormat="1" applyFont="1" applyFill="1"/>
    <xf numFmtId="165" fontId="0" fillId="2" borderId="1" xfId="8" applyNumberFormat="1" applyFont="1" applyFill="1" applyBorder="1"/>
    <xf numFmtId="165" fontId="9" fillId="2" borderId="1" xfId="8" applyNumberFormat="1" applyFont="1" applyFill="1" applyBorder="1"/>
    <xf numFmtId="165" fontId="10" fillId="4" borderId="8" xfId="8" applyNumberFormat="1" applyFont="1" applyFill="1" applyBorder="1"/>
    <xf numFmtId="165" fontId="10" fillId="4" borderId="9" xfId="8" applyNumberFormat="1" applyFont="1" applyFill="1" applyBorder="1"/>
    <xf numFmtId="165" fontId="10" fillId="4" borderId="11" xfId="8" applyNumberFormat="1" applyFont="1" applyFill="1" applyBorder="1"/>
    <xf numFmtId="165" fontId="10" fillId="4" borderId="12" xfId="8" applyNumberFormat="1" applyFont="1" applyFill="1" applyBorder="1"/>
    <xf numFmtId="0" fontId="16" fillId="2" borderId="19" xfId="5" applyFont="1" applyFill="1" applyBorder="1" applyAlignment="1">
      <alignment horizontal="left" vertical="top" wrapText="1"/>
    </xf>
    <xf numFmtId="0" fontId="15" fillId="2" borderId="18" xfId="5" applyFont="1" applyFill="1" applyBorder="1" applyAlignment="1">
      <alignment horizontal="left" vertical="top" wrapText="1"/>
    </xf>
    <xf numFmtId="0" fontId="15" fillId="2" borderId="17" xfId="5" applyFont="1" applyFill="1" applyBorder="1" applyAlignment="1">
      <alignment horizontal="left" vertical="top" wrapText="1"/>
    </xf>
    <xf numFmtId="0" fontId="15" fillId="2" borderId="16" xfId="5" applyFont="1" applyFill="1" applyBorder="1" applyAlignment="1">
      <alignment horizontal="left" vertical="top" wrapText="1"/>
    </xf>
    <xf numFmtId="0" fontId="15" fillId="2" borderId="0" xfId="5" applyFont="1" applyFill="1" applyAlignment="1">
      <alignment horizontal="left" vertical="top" wrapText="1"/>
    </xf>
    <xf numFmtId="0" fontId="15" fillId="2" borderId="15" xfId="5" applyFont="1" applyFill="1" applyBorder="1" applyAlignment="1">
      <alignment horizontal="left" vertical="top" wrapText="1"/>
    </xf>
    <xf numFmtId="0" fontId="15" fillId="2" borderId="14" xfId="5" applyFont="1" applyFill="1" applyBorder="1" applyAlignment="1">
      <alignment horizontal="left" vertical="top" wrapText="1"/>
    </xf>
    <xf numFmtId="0" fontId="15" fillId="2" borderId="1" xfId="5" applyFont="1" applyFill="1" applyBorder="1" applyAlignment="1">
      <alignment horizontal="left" vertical="top" wrapText="1"/>
    </xf>
    <xf numFmtId="0" fontId="15" fillId="2" borderId="13" xfId="5" applyFont="1" applyFill="1" applyBorder="1" applyAlignment="1">
      <alignment horizontal="left" vertical="top" wrapText="1"/>
    </xf>
  </cellXfs>
  <cellStyles count="9">
    <cellStyle name="Currency 2 5" xfId="2" xr:uid="{0AEE5DF1-BE93-477D-AD00-1F88220404A9}"/>
    <cellStyle name="Normal" xfId="0" builtinId="0"/>
    <cellStyle name="Normal 2" xfId="3" xr:uid="{5852D7BB-169F-40EF-A9C2-836C7E94CE02}"/>
    <cellStyle name="Normal 3 2" xfId="5" xr:uid="{B29E59E8-FFE6-4008-A46D-619AACF16A72}"/>
    <cellStyle name="Normal 4 2" xfId="4" xr:uid="{6A12E945-4FC6-414F-8B08-9380EAFEE878}"/>
    <cellStyle name="Normal 5 2 2" xfId="6" xr:uid="{B3357E5D-EADB-4626-BC46-84B72DE64387}"/>
    <cellStyle name="Percent 2 3" xfId="1" xr:uid="{410D66FD-7CFA-4A9A-AC1C-654FAA296E4D}"/>
    <cellStyle name="Percent 2 3 2" xfId="7" xr:uid="{74A01313-33E9-4C8C-9C48-9FDF4F8547A9}"/>
    <cellStyle name="Percent 2 3 2 2" xfId="8" xr:uid="{D285B2EF-146E-449B-B0CD-EA50E3D8310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302556</xdr:colOff>
      <xdr:row>0</xdr:row>
      <xdr:rowOff>163741</xdr:rowOff>
    </xdr:from>
    <xdr:ext cx="1552575" cy="593327"/>
    <xdr:pic>
      <xdr:nvPicPr>
        <xdr:cNvPr id="2" name="Picture 1">
          <a:extLst>
            <a:ext uri="{FF2B5EF4-FFF2-40B4-BE49-F238E27FC236}">
              <a16:creationId xmlns:a16="http://schemas.microsoft.com/office/drawing/2014/main" id="{C6CDB353-F404-4B64-8EAE-D650D46E29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302556" y="163741"/>
          <a:ext cx="1552575" cy="593327"/>
        </a:xfrm>
        <a:prstGeom prst="rect">
          <a:avLst/>
        </a:prstGeom>
        <a:noFill/>
        <a:ln>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05CFA-210C-4A1A-90BF-8F6407A58168}">
  <sheetPr codeName="Sheet1">
    <pageSetUpPr fitToPage="1"/>
  </sheetPr>
  <dimension ref="A1:P54"/>
  <sheetViews>
    <sheetView tabSelected="1" zoomScale="80" zoomScaleNormal="80" zoomScalePageLayoutView="90" workbookViewId="0"/>
  </sheetViews>
  <sheetFormatPr defaultColWidth="8.85546875" defaultRowHeight="15" x14ac:dyDescent="0.25"/>
  <cols>
    <col min="1" max="1" width="8.5703125" style="20" customWidth="1"/>
    <col min="2" max="2" width="2.85546875" style="20" customWidth="1"/>
    <col min="3" max="3" width="11.42578125" style="20" customWidth="1"/>
    <col min="4" max="4" width="8.42578125" style="20" customWidth="1"/>
    <col min="5" max="5" width="7.42578125" style="20" customWidth="1"/>
    <col min="6" max="6" width="16.140625" style="20" customWidth="1"/>
    <col min="7" max="7" width="18" style="20" customWidth="1"/>
    <col min="8" max="8" width="59.140625" style="20" customWidth="1"/>
    <col min="9" max="14" width="8.85546875" style="20"/>
    <col min="15" max="15" width="72.5703125" style="20" customWidth="1"/>
    <col min="16" max="16" width="5.42578125" style="20" customWidth="1"/>
    <col min="17" max="16384" width="8.85546875" style="20"/>
  </cols>
  <sheetData>
    <row r="1" spans="1:16" s="34" customFormat="1" ht="22.5" customHeight="1" x14ac:dyDescent="0.4">
      <c r="A1" s="37"/>
      <c r="B1" s="37"/>
      <c r="C1" s="37"/>
      <c r="D1" s="37"/>
      <c r="E1" s="37"/>
      <c r="F1" s="37"/>
      <c r="G1" s="39"/>
      <c r="H1" s="35"/>
      <c r="I1" s="27"/>
      <c r="J1" s="27"/>
      <c r="K1" s="27"/>
      <c r="L1" s="27"/>
      <c r="M1" s="27"/>
      <c r="N1" s="27"/>
      <c r="O1" s="27"/>
      <c r="P1" s="27"/>
    </row>
    <row r="2" spans="1:16" s="34" customFormat="1" ht="14.25" customHeight="1" x14ac:dyDescent="0.25">
      <c r="A2" s="37"/>
      <c r="B2" s="37"/>
      <c r="C2" s="37"/>
      <c r="D2" s="37"/>
      <c r="E2" s="41"/>
      <c r="F2" s="37"/>
      <c r="G2" s="40"/>
      <c r="H2" s="35"/>
      <c r="I2" s="27"/>
      <c r="J2" s="27"/>
      <c r="K2" s="27"/>
      <c r="L2" s="27"/>
      <c r="M2" s="27"/>
      <c r="N2" s="27"/>
      <c r="O2" s="27"/>
      <c r="P2" s="27"/>
    </row>
    <row r="3" spans="1:16" s="34" customFormat="1" ht="22.5" customHeight="1" x14ac:dyDescent="0.4">
      <c r="A3" s="37"/>
      <c r="B3" s="37"/>
      <c r="C3" s="37"/>
      <c r="D3" s="37"/>
      <c r="E3" s="39" t="s">
        <v>44</v>
      </c>
      <c r="F3" s="37"/>
      <c r="G3" s="37"/>
      <c r="H3" s="35"/>
      <c r="I3" s="27"/>
      <c r="J3" s="27"/>
      <c r="K3" s="27"/>
      <c r="L3" s="27"/>
      <c r="M3" s="27"/>
      <c r="N3" s="27"/>
      <c r="O3" s="38"/>
      <c r="P3" s="27"/>
    </row>
    <row r="4" spans="1:16" s="34" customFormat="1" ht="14.25" customHeight="1" x14ac:dyDescent="0.25">
      <c r="A4" s="37"/>
      <c r="B4" s="37"/>
      <c r="C4" s="37"/>
      <c r="D4" s="37"/>
      <c r="E4" s="36"/>
      <c r="F4" s="37"/>
      <c r="G4" s="36"/>
      <c r="H4" s="35"/>
      <c r="I4" s="27"/>
      <c r="J4" s="27"/>
      <c r="K4" s="27"/>
      <c r="L4" s="27"/>
      <c r="M4" s="27"/>
      <c r="N4" s="27"/>
      <c r="O4" s="27"/>
      <c r="P4" s="27"/>
    </row>
    <row r="5" spans="1:16" x14ac:dyDescent="0.25">
      <c r="A5" s="22"/>
      <c r="B5" s="26" t="s">
        <v>19</v>
      </c>
      <c r="C5" s="26"/>
      <c r="D5" s="26"/>
      <c r="E5" s="26"/>
      <c r="F5" s="26"/>
      <c r="G5" s="26"/>
      <c r="H5" s="26"/>
      <c r="I5" s="26"/>
      <c r="J5" s="26"/>
      <c r="K5" s="26"/>
      <c r="L5" s="26"/>
      <c r="M5" s="26"/>
      <c r="N5" s="26"/>
      <c r="O5" s="26"/>
      <c r="P5" s="22"/>
    </row>
    <row r="6" spans="1:16" ht="9.75" customHeight="1" x14ac:dyDescent="0.25">
      <c r="A6" s="22"/>
      <c r="B6" s="25"/>
      <c r="C6" s="24"/>
      <c r="D6" s="24"/>
      <c r="E6" s="24"/>
      <c r="F6" s="24"/>
      <c r="G6" s="24"/>
      <c r="H6" s="24"/>
      <c r="I6" s="24"/>
      <c r="J6" s="24"/>
      <c r="K6" s="24"/>
      <c r="L6" s="24"/>
      <c r="M6" s="24"/>
      <c r="N6" s="24"/>
      <c r="O6" s="24"/>
      <c r="P6" s="21"/>
    </row>
    <row r="7" spans="1:16" ht="14.25" customHeight="1" x14ac:dyDescent="0.25">
      <c r="A7" s="22"/>
      <c r="B7" s="58" t="s">
        <v>35</v>
      </c>
      <c r="C7" s="30"/>
      <c r="D7" s="30"/>
      <c r="E7" s="30"/>
      <c r="F7" s="30"/>
      <c r="G7" s="30"/>
      <c r="H7" s="30"/>
      <c r="I7" s="30"/>
      <c r="J7" s="30"/>
      <c r="K7" s="30"/>
      <c r="L7" s="30"/>
      <c r="M7" s="30"/>
      <c r="N7" s="30"/>
      <c r="O7" s="30"/>
      <c r="P7" s="27"/>
    </row>
    <row r="8" spans="1:16" ht="14.25" customHeight="1" x14ac:dyDescent="0.25">
      <c r="A8" s="22"/>
      <c r="B8" s="58" t="s">
        <v>37</v>
      </c>
      <c r="C8" s="30"/>
      <c r="D8" s="30"/>
      <c r="E8" s="30"/>
      <c r="F8" s="30"/>
      <c r="G8" s="30"/>
      <c r="H8" s="30"/>
      <c r="I8" s="30"/>
      <c r="J8" s="30"/>
      <c r="K8" s="30"/>
      <c r="L8" s="30"/>
      <c r="M8" s="30"/>
      <c r="N8" s="30"/>
      <c r="O8" s="30"/>
      <c r="P8" s="27"/>
    </row>
    <row r="9" spans="1:16" ht="9.75" customHeight="1" x14ac:dyDescent="0.25">
      <c r="A9" s="22"/>
      <c r="B9" s="25"/>
      <c r="C9" s="24"/>
      <c r="D9" s="24"/>
      <c r="E9" s="24"/>
      <c r="F9" s="24"/>
      <c r="G9" s="24"/>
      <c r="H9" s="24"/>
      <c r="I9" s="24"/>
      <c r="J9" s="24"/>
      <c r="K9" s="24"/>
      <c r="L9" s="24"/>
      <c r="M9" s="24"/>
      <c r="N9" s="24"/>
      <c r="O9" s="24"/>
      <c r="P9" s="27"/>
    </row>
    <row r="10" spans="1:16" ht="14.25" customHeight="1" x14ac:dyDescent="0.25">
      <c r="A10" s="22"/>
      <c r="B10" s="26" t="s">
        <v>46</v>
      </c>
      <c r="C10" s="26"/>
      <c r="D10" s="26"/>
      <c r="E10" s="26"/>
      <c r="F10" s="26"/>
      <c r="G10" s="26"/>
      <c r="H10" s="26"/>
      <c r="I10" s="26"/>
      <c r="J10" s="26"/>
      <c r="K10" s="26"/>
      <c r="L10" s="26"/>
      <c r="M10" s="26"/>
      <c r="N10" s="26"/>
      <c r="O10" s="26"/>
      <c r="P10" s="27"/>
    </row>
    <row r="11" spans="1:16" ht="9.75" customHeight="1" x14ac:dyDescent="0.25">
      <c r="A11" s="22"/>
      <c r="B11" s="25"/>
      <c r="C11" s="24"/>
      <c r="D11" s="24"/>
      <c r="E11" s="24"/>
      <c r="F11" s="24"/>
      <c r="G11" s="24"/>
      <c r="H11" s="24"/>
      <c r="I11" s="24"/>
      <c r="J11" s="24"/>
      <c r="K11" s="24"/>
      <c r="L11" s="24"/>
      <c r="M11" s="24"/>
      <c r="N11" s="24"/>
      <c r="O11" s="33"/>
      <c r="P11" s="27"/>
    </row>
    <row r="12" spans="1:16" ht="14.25" customHeight="1" x14ac:dyDescent="0.25">
      <c r="A12" s="22"/>
      <c r="B12" s="31" t="s">
        <v>18</v>
      </c>
      <c r="C12" s="58" t="s">
        <v>38</v>
      </c>
      <c r="D12" s="30"/>
      <c r="E12" s="30"/>
      <c r="F12" s="30"/>
      <c r="G12" s="30"/>
      <c r="H12" s="30"/>
      <c r="I12" s="30"/>
      <c r="J12" s="30"/>
      <c r="K12" s="30"/>
      <c r="L12" s="30"/>
      <c r="M12" s="30"/>
      <c r="N12" s="30"/>
      <c r="O12" s="30"/>
      <c r="P12" s="27"/>
    </row>
    <row r="13" spans="1:16" ht="14.25" customHeight="1" x14ac:dyDescent="0.25">
      <c r="A13" s="22"/>
      <c r="B13" s="31" t="s">
        <v>17</v>
      </c>
      <c r="C13" s="58" t="s">
        <v>39</v>
      </c>
      <c r="D13" s="30"/>
      <c r="E13" s="30"/>
      <c r="F13" s="30"/>
      <c r="G13" s="30"/>
      <c r="H13" s="30"/>
      <c r="I13" s="30"/>
      <c r="J13" s="30"/>
      <c r="K13" s="30"/>
      <c r="L13" s="30"/>
      <c r="M13" s="30"/>
      <c r="N13" s="30"/>
      <c r="O13" s="30"/>
      <c r="P13" s="27"/>
    </row>
    <row r="14" spans="1:16" ht="14.25" customHeight="1" x14ac:dyDescent="0.25">
      <c r="A14" s="22"/>
      <c r="B14" s="31"/>
      <c r="C14" s="32" t="s">
        <v>15</v>
      </c>
      <c r="D14" s="30"/>
      <c r="E14" s="30"/>
      <c r="F14" s="30"/>
      <c r="G14" s="30"/>
      <c r="H14" s="30"/>
      <c r="I14" s="30"/>
      <c r="J14" s="30"/>
      <c r="K14" s="30"/>
      <c r="L14" s="30"/>
      <c r="M14" s="30"/>
      <c r="N14" s="30"/>
      <c r="O14" s="30"/>
      <c r="P14" s="27"/>
    </row>
    <row r="15" spans="1:16" ht="14.25" customHeight="1" x14ac:dyDescent="0.25">
      <c r="A15" s="22"/>
      <c r="B15" s="31" t="s">
        <v>16</v>
      </c>
      <c r="C15" s="58" t="s">
        <v>40</v>
      </c>
      <c r="D15" s="30"/>
      <c r="E15" s="30"/>
      <c r="F15" s="30"/>
      <c r="G15" s="30"/>
      <c r="H15" s="30"/>
      <c r="I15" s="30"/>
      <c r="J15" s="30"/>
      <c r="K15" s="30"/>
      <c r="L15" s="30"/>
      <c r="M15" s="30"/>
      <c r="N15" s="30"/>
      <c r="O15" s="30"/>
      <c r="P15" s="27"/>
    </row>
    <row r="16" spans="1:16" ht="9.75" customHeight="1" x14ac:dyDescent="0.25">
      <c r="A16" s="22"/>
      <c r="B16" s="25"/>
      <c r="C16" s="24"/>
      <c r="D16" s="24"/>
      <c r="E16" s="24"/>
      <c r="F16" s="24"/>
      <c r="G16" s="24"/>
      <c r="H16" s="24"/>
      <c r="I16" s="24"/>
      <c r="J16" s="24"/>
      <c r="K16" s="24"/>
      <c r="L16" s="24"/>
      <c r="M16" s="24"/>
      <c r="N16" s="24"/>
      <c r="O16" s="24"/>
      <c r="P16" s="27"/>
    </row>
    <row r="17" spans="1:16" x14ac:dyDescent="0.25">
      <c r="A17" s="22"/>
      <c r="B17" s="26" t="s">
        <v>33</v>
      </c>
      <c r="C17" s="26"/>
      <c r="D17" s="26"/>
      <c r="E17" s="26"/>
      <c r="F17" s="26"/>
      <c r="G17" s="26"/>
      <c r="H17" s="26"/>
      <c r="I17" s="26"/>
      <c r="J17" s="26"/>
      <c r="K17" s="26"/>
      <c r="L17" s="26"/>
      <c r="M17" s="26"/>
      <c r="N17" s="26"/>
      <c r="O17" s="26"/>
      <c r="P17" s="21"/>
    </row>
    <row r="18" spans="1:16" ht="9.75" customHeight="1" x14ac:dyDescent="0.25">
      <c r="A18" s="22"/>
      <c r="B18" s="25"/>
      <c r="C18" s="24"/>
      <c r="D18" s="24"/>
      <c r="E18" s="24"/>
      <c r="F18" s="24"/>
      <c r="G18" s="24"/>
      <c r="H18" s="24"/>
      <c r="I18" s="24"/>
      <c r="J18" s="24"/>
      <c r="K18" s="24"/>
      <c r="L18" s="24"/>
      <c r="M18" s="24"/>
      <c r="N18" s="24"/>
      <c r="O18" s="24"/>
      <c r="P18" s="21"/>
    </row>
    <row r="19" spans="1:16" ht="14.25" customHeight="1" x14ac:dyDescent="0.25">
      <c r="A19" s="22"/>
      <c r="B19" s="29" t="s">
        <v>14</v>
      </c>
      <c r="C19" s="28" t="s">
        <v>41</v>
      </c>
      <c r="D19" s="28"/>
      <c r="E19" s="28"/>
      <c r="F19" s="28"/>
      <c r="G19" s="28"/>
      <c r="H19" s="28"/>
      <c r="I19" s="28"/>
      <c r="J19" s="28"/>
      <c r="K19" s="28"/>
      <c r="L19" s="28"/>
      <c r="M19" s="28"/>
      <c r="N19" s="28"/>
      <c r="O19" s="28"/>
      <c r="P19" s="27"/>
    </row>
    <row r="20" spans="1:16" ht="9.75" customHeight="1" x14ac:dyDescent="0.25">
      <c r="A20" s="22"/>
      <c r="B20" s="25"/>
      <c r="C20" s="24"/>
      <c r="D20" s="24"/>
      <c r="E20" s="24"/>
      <c r="F20" s="24"/>
      <c r="G20" s="24"/>
      <c r="H20" s="24"/>
      <c r="I20" s="24"/>
      <c r="J20" s="24"/>
      <c r="K20" s="24"/>
      <c r="L20" s="24"/>
      <c r="M20" s="24"/>
      <c r="N20" s="24"/>
      <c r="O20" s="24"/>
      <c r="P20" s="21"/>
    </row>
    <row r="21" spans="1:16" x14ac:dyDescent="0.25">
      <c r="A21" s="22"/>
      <c r="B21" s="26" t="s">
        <v>32</v>
      </c>
      <c r="C21" s="26"/>
      <c r="D21" s="26"/>
      <c r="E21" s="26"/>
      <c r="F21" s="26"/>
      <c r="G21" s="26"/>
      <c r="H21" s="26"/>
      <c r="I21" s="26"/>
      <c r="J21" s="26"/>
      <c r="K21" s="26"/>
      <c r="L21" s="26"/>
      <c r="M21" s="26"/>
      <c r="N21" s="26"/>
      <c r="O21" s="26"/>
      <c r="P21" s="21"/>
    </row>
    <row r="22" spans="1:16" ht="9.75" customHeight="1" x14ac:dyDescent="0.25">
      <c r="A22" s="22"/>
      <c r="B22" s="25"/>
      <c r="C22" s="24"/>
      <c r="D22" s="24"/>
      <c r="E22" s="24"/>
      <c r="F22" s="24"/>
      <c r="G22" s="24"/>
      <c r="H22" s="24"/>
      <c r="I22" s="24"/>
      <c r="J22" s="24"/>
      <c r="K22" s="24"/>
      <c r="L22" s="24"/>
      <c r="M22" s="24"/>
      <c r="N22" s="24"/>
      <c r="O22" s="24"/>
      <c r="P22" s="21"/>
    </row>
    <row r="23" spans="1:16" ht="14.25" customHeight="1" x14ac:dyDescent="0.25">
      <c r="A23" s="22"/>
      <c r="B23" s="29" t="s">
        <v>14</v>
      </c>
      <c r="C23" s="28" t="s">
        <v>24</v>
      </c>
      <c r="D23" s="28"/>
      <c r="E23" s="28"/>
      <c r="F23" s="28"/>
      <c r="G23" s="28"/>
      <c r="H23" s="28"/>
      <c r="I23" s="28"/>
      <c r="J23" s="28"/>
      <c r="K23" s="28"/>
      <c r="L23" s="28"/>
      <c r="M23" s="28"/>
      <c r="N23" s="28"/>
      <c r="O23" s="28"/>
      <c r="P23" s="27"/>
    </row>
    <row r="24" spans="1:16" ht="14.25" customHeight="1" x14ac:dyDescent="0.25">
      <c r="A24" s="22"/>
      <c r="B24" s="29" t="s">
        <v>14</v>
      </c>
      <c r="C24" s="28" t="s">
        <v>34</v>
      </c>
      <c r="D24" s="28"/>
      <c r="E24" s="28"/>
      <c r="F24" s="28"/>
      <c r="G24" s="28"/>
      <c r="H24" s="28"/>
      <c r="I24" s="28"/>
      <c r="J24" s="28"/>
      <c r="K24" s="28"/>
      <c r="L24" s="28"/>
      <c r="M24" s="28"/>
      <c r="N24" s="28"/>
      <c r="O24" s="28"/>
      <c r="P24" s="27"/>
    </row>
    <row r="25" spans="1:16" ht="9.75" customHeight="1" x14ac:dyDescent="0.25">
      <c r="A25" s="22"/>
      <c r="B25" s="25"/>
      <c r="C25" s="24"/>
      <c r="D25" s="24"/>
      <c r="E25" s="24"/>
      <c r="F25" s="24"/>
      <c r="G25" s="24"/>
      <c r="H25" s="24"/>
      <c r="I25" s="24"/>
      <c r="J25" s="24"/>
      <c r="K25" s="24"/>
      <c r="L25" s="24"/>
      <c r="M25" s="24"/>
      <c r="N25" s="24"/>
      <c r="O25" s="24"/>
      <c r="P25" s="21"/>
    </row>
    <row r="26" spans="1:16" x14ac:dyDescent="0.25">
      <c r="A26" s="22"/>
      <c r="B26" s="26" t="s">
        <v>31</v>
      </c>
      <c r="C26" s="26"/>
      <c r="D26" s="26"/>
      <c r="E26" s="26"/>
      <c r="F26" s="26"/>
      <c r="G26" s="26"/>
      <c r="H26" s="26"/>
      <c r="I26" s="26"/>
      <c r="J26" s="26"/>
      <c r="K26" s="26"/>
      <c r="L26" s="26"/>
      <c r="M26" s="26"/>
      <c r="N26" s="26"/>
      <c r="O26" s="26"/>
      <c r="P26" s="21"/>
    </row>
    <row r="27" spans="1:16" ht="9.75" customHeight="1" x14ac:dyDescent="0.25">
      <c r="A27" s="22"/>
      <c r="B27" s="25"/>
      <c r="C27" s="24"/>
      <c r="D27" s="24"/>
      <c r="E27" s="24"/>
      <c r="F27" s="24"/>
      <c r="G27" s="24"/>
      <c r="H27" s="24"/>
      <c r="I27" s="24"/>
      <c r="J27" s="24"/>
      <c r="K27" s="24"/>
      <c r="L27" s="24"/>
      <c r="M27" s="24"/>
      <c r="N27" s="24"/>
      <c r="O27" s="24"/>
      <c r="P27" s="21"/>
    </row>
    <row r="28" spans="1:16" ht="14.25" customHeight="1" x14ac:dyDescent="0.25">
      <c r="A28" s="22"/>
      <c r="B28" s="29" t="s">
        <v>14</v>
      </c>
      <c r="C28" s="28" t="s">
        <v>42</v>
      </c>
      <c r="D28" s="28"/>
      <c r="E28" s="28"/>
      <c r="F28" s="28"/>
      <c r="G28" s="28"/>
      <c r="H28" s="28"/>
      <c r="I28" s="28"/>
      <c r="J28" s="28"/>
      <c r="K28" s="28"/>
      <c r="L28" s="28"/>
      <c r="M28" s="28"/>
      <c r="N28" s="28"/>
      <c r="O28" s="28"/>
      <c r="P28" s="27"/>
    </row>
    <row r="29" spans="1:16" ht="14.25" customHeight="1" x14ac:dyDescent="0.25">
      <c r="A29" s="22"/>
      <c r="B29" s="29" t="s">
        <v>14</v>
      </c>
      <c r="C29" s="28" t="s">
        <v>43</v>
      </c>
      <c r="D29" s="28"/>
      <c r="E29" s="28"/>
      <c r="F29" s="28"/>
      <c r="G29" s="28"/>
      <c r="H29" s="28"/>
      <c r="I29" s="28"/>
      <c r="J29" s="28"/>
      <c r="K29" s="28"/>
      <c r="L29" s="28"/>
      <c r="M29" s="28"/>
      <c r="N29" s="28"/>
      <c r="O29" s="28"/>
      <c r="P29" s="27"/>
    </row>
    <row r="30" spans="1:16" ht="9.75" customHeight="1" x14ac:dyDescent="0.25">
      <c r="A30" s="22"/>
      <c r="B30" s="25"/>
      <c r="C30" s="24"/>
      <c r="D30" s="24"/>
      <c r="E30" s="24"/>
      <c r="F30" s="24"/>
      <c r="G30" s="24"/>
      <c r="H30" s="24"/>
      <c r="I30" s="24"/>
      <c r="J30" s="24"/>
      <c r="K30" s="24"/>
      <c r="L30" s="24"/>
      <c r="M30" s="24"/>
      <c r="N30" s="24"/>
      <c r="O30" s="24"/>
      <c r="P30" s="21"/>
    </row>
    <row r="31" spans="1:16" ht="14.25" customHeight="1" x14ac:dyDescent="0.25">
      <c r="A31" s="22"/>
      <c r="B31" s="26" t="s">
        <v>26</v>
      </c>
      <c r="C31" s="26"/>
      <c r="D31" s="26"/>
      <c r="E31" s="26"/>
      <c r="F31" s="26"/>
      <c r="G31" s="26"/>
      <c r="H31" s="26"/>
      <c r="I31" s="26"/>
      <c r="J31" s="26"/>
      <c r="K31" s="26"/>
      <c r="L31" s="26"/>
      <c r="M31" s="26"/>
      <c r="N31" s="26"/>
      <c r="O31" s="26"/>
      <c r="P31" s="45"/>
    </row>
    <row r="32" spans="1:16" ht="14.25" customHeight="1" x14ac:dyDescent="0.25">
      <c r="A32" s="22"/>
      <c r="B32" s="46"/>
      <c r="C32" s="47"/>
      <c r="D32" s="47"/>
      <c r="E32" s="47"/>
      <c r="F32" s="47"/>
      <c r="G32" s="47"/>
      <c r="H32" s="47"/>
      <c r="I32" s="47"/>
      <c r="J32" s="47"/>
      <c r="K32" s="47"/>
      <c r="L32" s="47"/>
      <c r="M32" s="47"/>
      <c r="N32" s="47"/>
      <c r="O32" s="47"/>
      <c r="P32" s="45"/>
    </row>
    <row r="33" spans="1:16" ht="14.25" customHeight="1" x14ac:dyDescent="0.25">
      <c r="A33" s="22"/>
      <c r="B33" s="47"/>
      <c r="C33" s="48" t="s">
        <v>27</v>
      </c>
      <c r="D33" s="48" t="s">
        <v>28</v>
      </c>
      <c r="E33" s="49" t="s">
        <v>29</v>
      </c>
      <c r="F33" s="50"/>
      <c r="G33" s="51"/>
      <c r="H33" s="51"/>
      <c r="I33" s="51"/>
      <c r="J33" s="51"/>
      <c r="K33" s="51"/>
      <c r="L33" s="51"/>
      <c r="M33" s="51"/>
      <c r="N33" s="51"/>
      <c r="O33" s="52"/>
      <c r="P33" s="45"/>
    </row>
    <row r="34" spans="1:16" ht="14.25" customHeight="1" x14ac:dyDescent="0.25">
      <c r="A34" s="22"/>
      <c r="B34" s="47"/>
      <c r="C34" s="53">
        <v>44348</v>
      </c>
      <c r="D34" s="66" t="s">
        <v>47</v>
      </c>
      <c r="E34" s="67" t="s">
        <v>48</v>
      </c>
      <c r="F34" s="50"/>
      <c r="G34" s="51"/>
      <c r="H34" s="51"/>
      <c r="I34" s="51"/>
      <c r="J34" s="51"/>
      <c r="K34" s="51"/>
      <c r="L34" s="51"/>
      <c r="M34" s="51"/>
      <c r="N34" s="51"/>
      <c r="O34" s="52"/>
      <c r="P34" s="45"/>
    </row>
    <row r="35" spans="1:16" ht="14.25" customHeight="1" x14ac:dyDescent="0.25">
      <c r="A35" s="22"/>
      <c r="B35" s="47"/>
      <c r="C35" s="53">
        <v>44267</v>
      </c>
      <c r="D35" s="54" t="s">
        <v>30</v>
      </c>
      <c r="E35" s="55" t="s">
        <v>45</v>
      </c>
      <c r="F35" s="56"/>
      <c r="G35" s="56"/>
      <c r="H35" s="56"/>
      <c r="I35" s="56"/>
      <c r="J35" s="56"/>
      <c r="K35" s="56"/>
      <c r="L35" s="56"/>
      <c r="M35" s="56"/>
      <c r="N35" s="56"/>
      <c r="O35" s="57"/>
      <c r="P35" s="45"/>
    </row>
    <row r="36" spans="1:16" ht="14.25" customHeight="1" x14ac:dyDescent="0.25">
      <c r="A36" s="22"/>
      <c r="B36" s="29"/>
      <c r="C36" s="28"/>
      <c r="D36" s="28"/>
      <c r="E36" s="28"/>
      <c r="F36" s="28"/>
      <c r="G36" s="28"/>
      <c r="H36" s="28"/>
      <c r="I36" s="28"/>
      <c r="J36" s="28"/>
      <c r="K36" s="28"/>
      <c r="L36" s="28"/>
      <c r="M36" s="28"/>
      <c r="N36" s="28"/>
      <c r="O36" s="28"/>
      <c r="P36" s="27"/>
    </row>
    <row r="37" spans="1:16" x14ac:dyDescent="0.25">
      <c r="A37" s="22"/>
      <c r="B37" s="23" t="s">
        <v>13</v>
      </c>
      <c r="C37" s="23"/>
      <c r="D37" s="23"/>
      <c r="E37" s="23"/>
      <c r="F37" s="23"/>
      <c r="G37" s="23"/>
      <c r="H37" s="23"/>
      <c r="I37" s="23"/>
      <c r="J37" s="23"/>
      <c r="K37" s="23"/>
      <c r="L37" s="23"/>
      <c r="M37" s="23"/>
      <c r="N37" s="23"/>
      <c r="O37" s="23"/>
      <c r="P37" s="21"/>
    </row>
    <row r="38" spans="1:16" x14ac:dyDescent="0.25">
      <c r="A38" s="22"/>
      <c r="B38" s="21"/>
      <c r="C38" s="21"/>
      <c r="D38" s="21"/>
      <c r="E38" s="21"/>
      <c r="F38" s="21"/>
      <c r="G38" s="21"/>
      <c r="H38" s="21"/>
      <c r="I38" s="21"/>
      <c r="J38" s="21"/>
      <c r="K38" s="21"/>
      <c r="L38" s="21"/>
      <c r="M38" s="21"/>
      <c r="N38" s="21"/>
      <c r="O38" s="21"/>
      <c r="P38" s="21"/>
    </row>
    <row r="39" spans="1:16" ht="15" customHeight="1" x14ac:dyDescent="0.25">
      <c r="A39" s="22"/>
      <c r="B39" s="21"/>
      <c r="C39" s="77" t="s">
        <v>25</v>
      </c>
      <c r="D39" s="78"/>
      <c r="E39" s="78"/>
      <c r="F39" s="78"/>
      <c r="G39" s="78"/>
      <c r="H39" s="78"/>
      <c r="I39" s="78"/>
      <c r="J39" s="78"/>
      <c r="K39" s="78"/>
      <c r="L39" s="78"/>
      <c r="M39" s="78"/>
      <c r="N39" s="78"/>
      <c r="O39" s="79"/>
      <c r="P39" s="21"/>
    </row>
    <row r="40" spans="1:16" x14ac:dyDescent="0.25">
      <c r="A40" s="22"/>
      <c r="B40" s="21"/>
      <c r="C40" s="80"/>
      <c r="D40" s="81"/>
      <c r="E40" s="81"/>
      <c r="F40" s="81"/>
      <c r="G40" s="81"/>
      <c r="H40" s="81"/>
      <c r="I40" s="81"/>
      <c r="J40" s="81"/>
      <c r="K40" s="81"/>
      <c r="L40" s="81"/>
      <c r="M40" s="81"/>
      <c r="N40" s="81"/>
      <c r="O40" s="82"/>
      <c r="P40" s="21"/>
    </row>
    <row r="41" spans="1:16" x14ac:dyDescent="0.25">
      <c r="A41" s="22"/>
      <c r="B41" s="21"/>
      <c r="C41" s="80"/>
      <c r="D41" s="81"/>
      <c r="E41" s="81"/>
      <c r="F41" s="81"/>
      <c r="G41" s="81"/>
      <c r="H41" s="81"/>
      <c r="I41" s="81"/>
      <c r="J41" s="81"/>
      <c r="K41" s="81"/>
      <c r="L41" s="81"/>
      <c r="M41" s="81"/>
      <c r="N41" s="81"/>
      <c r="O41" s="82"/>
      <c r="P41" s="21"/>
    </row>
    <row r="42" spans="1:16" x14ac:dyDescent="0.25">
      <c r="A42" s="22"/>
      <c r="B42" s="21"/>
      <c r="C42" s="80"/>
      <c r="D42" s="81"/>
      <c r="E42" s="81"/>
      <c r="F42" s="81"/>
      <c r="G42" s="81"/>
      <c r="H42" s="81"/>
      <c r="I42" s="81"/>
      <c r="J42" s="81"/>
      <c r="K42" s="81"/>
      <c r="L42" s="81"/>
      <c r="M42" s="81"/>
      <c r="N42" s="81"/>
      <c r="O42" s="82"/>
      <c r="P42" s="21"/>
    </row>
    <row r="43" spans="1:16" x14ac:dyDescent="0.25">
      <c r="A43" s="22"/>
      <c r="B43" s="21"/>
      <c r="C43" s="80"/>
      <c r="D43" s="81"/>
      <c r="E43" s="81"/>
      <c r="F43" s="81"/>
      <c r="G43" s="81"/>
      <c r="H43" s="81"/>
      <c r="I43" s="81"/>
      <c r="J43" s="81"/>
      <c r="K43" s="81"/>
      <c r="L43" s="81"/>
      <c r="M43" s="81"/>
      <c r="N43" s="81"/>
      <c r="O43" s="82"/>
      <c r="P43" s="21"/>
    </row>
    <row r="44" spans="1:16" x14ac:dyDescent="0.25">
      <c r="A44" s="22"/>
      <c r="B44" s="21"/>
      <c r="C44" s="80"/>
      <c r="D44" s="81"/>
      <c r="E44" s="81"/>
      <c r="F44" s="81"/>
      <c r="G44" s="81"/>
      <c r="H44" s="81"/>
      <c r="I44" s="81"/>
      <c r="J44" s="81"/>
      <c r="K44" s="81"/>
      <c r="L44" s="81"/>
      <c r="M44" s="81"/>
      <c r="N44" s="81"/>
      <c r="O44" s="82"/>
      <c r="P44" s="21"/>
    </row>
    <row r="45" spans="1:16" x14ac:dyDescent="0.25">
      <c r="A45" s="22"/>
      <c r="B45" s="21"/>
      <c r="C45" s="80"/>
      <c r="D45" s="81"/>
      <c r="E45" s="81"/>
      <c r="F45" s="81"/>
      <c r="G45" s="81"/>
      <c r="H45" s="81"/>
      <c r="I45" s="81"/>
      <c r="J45" s="81"/>
      <c r="K45" s="81"/>
      <c r="L45" s="81"/>
      <c r="M45" s="81"/>
      <c r="N45" s="81"/>
      <c r="O45" s="82"/>
      <c r="P45" s="21"/>
    </row>
    <row r="46" spans="1:16" x14ac:dyDescent="0.25">
      <c r="A46" s="22"/>
      <c r="B46" s="21"/>
      <c r="C46" s="80"/>
      <c r="D46" s="81"/>
      <c r="E46" s="81"/>
      <c r="F46" s="81"/>
      <c r="G46" s="81"/>
      <c r="H46" s="81"/>
      <c r="I46" s="81"/>
      <c r="J46" s="81"/>
      <c r="K46" s="81"/>
      <c r="L46" s="81"/>
      <c r="M46" s="81"/>
      <c r="N46" s="81"/>
      <c r="O46" s="82"/>
      <c r="P46" s="21"/>
    </row>
    <row r="47" spans="1:16" x14ac:dyDescent="0.25">
      <c r="A47" s="22"/>
      <c r="B47" s="21"/>
      <c r="C47" s="80"/>
      <c r="D47" s="81"/>
      <c r="E47" s="81"/>
      <c r="F47" s="81"/>
      <c r="G47" s="81"/>
      <c r="H47" s="81"/>
      <c r="I47" s="81"/>
      <c r="J47" s="81"/>
      <c r="K47" s="81"/>
      <c r="L47" s="81"/>
      <c r="M47" s="81"/>
      <c r="N47" s="81"/>
      <c r="O47" s="82"/>
      <c r="P47" s="21"/>
    </row>
    <row r="48" spans="1:16" x14ac:dyDescent="0.25">
      <c r="A48" s="22"/>
      <c r="B48" s="21"/>
      <c r="C48" s="80"/>
      <c r="D48" s="81"/>
      <c r="E48" s="81"/>
      <c r="F48" s="81"/>
      <c r="G48" s="81"/>
      <c r="H48" s="81"/>
      <c r="I48" s="81"/>
      <c r="J48" s="81"/>
      <c r="K48" s="81"/>
      <c r="L48" s="81"/>
      <c r="M48" s="81"/>
      <c r="N48" s="81"/>
      <c r="O48" s="82"/>
      <c r="P48" s="21"/>
    </row>
    <row r="49" spans="1:16" x14ac:dyDescent="0.25">
      <c r="A49" s="22"/>
      <c r="B49" s="21"/>
      <c r="C49" s="80"/>
      <c r="D49" s="81"/>
      <c r="E49" s="81"/>
      <c r="F49" s="81"/>
      <c r="G49" s="81"/>
      <c r="H49" s="81"/>
      <c r="I49" s="81"/>
      <c r="J49" s="81"/>
      <c r="K49" s="81"/>
      <c r="L49" s="81"/>
      <c r="M49" s="81"/>
      <c r="N49" s="81"/>
      <c r="O49" s="82"/>
      <c r="P49" s="21"/>
    </row>
    <row r="50" spans="1:16" x14ac:dyDescent="0.25">
      <c r="A50" s="22"/>
      <c r="B50" s="21"/>
      <c r="C50" s="80"/>
      <c r="D50" s="81"/>
      <c r="E50" s="81"/>
      <c r="F50" s="81"/>
      <c r="G50" s="81"/>
      <c r="H50" s="81"/>
      <c r="I50" s="81"/>
      <c r="J50" s="81"/>
      <c r="K50" s="81"/>
      <c r="L50" s="81"/>
      <c r="M50" s="81"/>
      <c r="N50" s="81"/>
      <c r="O50" s="82"/>
      <c r="P50" s="21"/>
    </row>
    <row r="51" spans="1:16" x14ac:dyDescent="0.25">
      <c r="A51" s="22"/>
      <c r="B51" s="21"/>
      <c r="C51" s="80"/>
      <c r="D51" s="81"/>
      <c r="E51" s="81"/>
      <c r="F51" s="81"/>
      <c r="G51" s="81"/>
      <c r="H51" s="81"/>
      <c r="I51" s="81"/>
      <c r="J51" s="81"/>
      <c r="K51" s="81"/>
      <c r="L51" s="81"/>
      <c r="M51" s="81"/>
      <c r="N51" s="81"/>
      <c r="O51" s="82"/>
      <c r="P51" s="21"/>
    </row>
    <row r="52" spans="1:16" x14ac:dyDescent="0.25">
      <c r="A52" s="22"/>
      <c r="B52" s="21"/>
      <c r="C52" s="80"/>
      <c r="D52" s="81"/>
      <c r="E52" s="81"/>
      <c r="F52" s="81"/>
      <c r="G52" s="81"/>
      <c r="H52" s="81"/>
      <c r="I52" s="81"/>
      <c r="J52" s="81"/>
      <c r="K52" s="81"/>
      <c r="L52" s="81"/>
      <c r="M52" s="81"/>
      <c r="N52" s="81"/>
      <c r="O52" s="82"/>
      <c r="P52" s="21"/>
    </row>
    <row r="53" spans="1:16" x14ac:dyDescent="0.25">
      <c r="A53" s="22"/>
      <c r="B53" s="21"/>
      <c r="C53" s="83"/>
      <c r="D53" s="84"/>
      <c r="E53" s="84"/>
      <c r="F53" s="84"/>
      <c r="G53" s="84"/>
      <c r="H53" s="84"/>
      <c r="I53" s="84"/>
      <c r="J53" s="84"/>
      <c r="K53" s="84"/>
      <c r="L53" s="84"/>
      <c r="M53" s="84"/>
      <c r="N53" s="84"/>
      <c r="O53" s="85"/>
      <c r="P53" s="21"/>
    </row>
    <row r="54" spans="1:16" x14ac:dyDescent="0.25">
      <c r="A54" s="22"/>
      <c r="B54" s="21"/>
      <c r="C54" s="21"/>
      <c r="D54" s="21"/>
      <c r="E54" s="21"/>
      <c r="F54" s="21"/>
      <c r="G54" s="21"/>
      <c r="H54" s="21"/>
      <c r="I54" s="21"/>
      <c r="J54" s="21"/>
      <c r="K54" s="21"/>
      <c r="L54" s="21"/>
      <c r="M54" s="21"/>
      <c r="N54" s="21"/>
      <c r="O54" s="21"/>
      <c r="P54" s="21"/>
    </row>
  </sheetData>
  <mergeCells count="1">
    <mergeCell ref="C39:O53"/>
  </mergeCells>
  <pageMargins left="0.23622047244094491" right="0.23622047244094491" top="0.39370078740157483" bottom="0.23622047244094491" header="0.31496062992125984" footer="0.31496062992125984"/>
  <pageSetup scale="39" fitToHeight="0" orientation="portrait" verticalDpi="30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66F58-CAE2-4467-A365-98A91AE53960}">
  <sheetPr codeName="Sheet2">
    <tabColor theme="1" tint="0.34998626667073579"/>
    <pageSetUpPr autoPageBreaks="0"/>
  </sheetPr>
  <dimension ref="A1:J31"/>
  <sheetViews>
    <sheetView workbookViewId="0"/>
  </sheetViews>
  <sheetFormatPr defaultColWidth="8.85546875" defaultRowHeight="15" x14ac:dyDescent="0.25"/>
  <cols>
    <col min="2" max="2" width="18" bestFit="1" customWidth="1"/>
    <col min="3" max="3" width="18.42578125" bestFit="1" customWidth="1"/>
    <col min="5" max="5" width="13.5703125" bestFit="1" customWidth="1"/>
    <col min="6" max="6" width="10.85546875" customWidth="1"/>
    <col min="8" max="8" width="13.5703125" bestFit="1" customWidth="1"/>
    <col min="9" max="9" width="12.5703125" customWidth="1"/>
  </cols>
  <sheetData>
    <row r="1" spans="1:10" x14ac:dyDescent="0.25">
      <c r="A1" s="1"/>
      <c r="B1" s="1"/>
      <c r="C1" s="1"/>
      <c r="D1" s="1"/>
      <c r="E1" s="1"/>
      <c r="F1" s="1"/>
      <c r="G1" s="1"/>
      <c r="H1" s="1"/>
      <c r="I1" s="1"/>
      <c r="J1" s="1"/>
    </row>
    <row r="2" spans="1:10" x14ac:dyDescent="0.25">
      <c r="A2" s="1"/>
      <c r="B2" s="44" t="str">
        <f>IFERROR("FY"&amp;RIGHT(MO.FirstForecastedFiscalYear,4)+4, "FY2024")</f>
        <v>FY2024</v>
      </c>
      <c r="C2" s="1"/>
      <c r="D2" s="1"/>
      <c r="E2" s="1"/>
      <c r="F2" s="1"/>
      <c r="G2" s="1"/>
      <c r="H2" s="1"/>
      <c r="I2" s="1"/>
      <c r="J2" s="1"/>
    </row>
    <row r="3" spans="1:10" x14ac:dyDescent="0.25">
      <c r="A3" s="1"/>
      <c r="B3" s="1"/>
      <c r="C3" s="1"/>
      <c r="D3" s="1"/>
      <c r="E3" s="1"/>
      <c r="F3" s="1"/>
      <c r="G3" s="1"/>
      <c r="H3" s="1"/>
      <c r="I3" s="1"/>
      <c r="J3" s="1"/>
    </row>
    <row r="4" spans="1:10" x14ac:dyDescent="0.25">
      <c r="A4" s="1"/>
      <c r="C4" s="2" t="s">
        <v>0</v>
      </c>
      <c r="D4" s="1"/>
      <c r="F4" s="2" t="s">
        <v>1</v>
      </c>
      <c r="G4" s="1"/>
      <c r="H4" s="1"/>
      <c r="I4" s="2" t="s">
        <v>2</v>
      </c>
      <c r="J4" s="1"/>
    </row>
    <row r="5" spans="1:10" x14ac:dyDescent="0.25">
      <c r="A5" s="1"/>
      <c r="B5" s="1"/>
      <c r="C5" s="1"/>
      <c r="D5" s="1"/>
      <c r="E5" s="1"/>
      <c r="F5" s="1"/>
      <c r="G5" s="1"/>
      <c r="H5" s="1"/>
      <c r="I5" s="1"/>
      <c r="J5" s="1"/>
    </row>
    <row r="6" spans="1:10" x14ac:dyDescent="0.25">
      <c r="A6" s="1"/>
      <c r="B6" s="1" t="s">
        <v>20</v>
      </c>
      <c r="C6" s="59" t="e">
        <f>IFERROR(INDEX(MO_RIS_REV_NONGAAP,0,MATCH($B$2,MO_Common_ColumnHeader,0)),INDEX(MO_RIS_REV,0,MATCH($B$2,MO_Common_ColumnHeader,0)))</f>
        <v>#NAME?</v>
      </c>
      <c r="D6" s="1"/>
      <c r="E6" s="69">
        <v>0.05</v>
      </c>
      <c r="F6" s="59" t="e">
        <f>$C6*(1+E6)</f>
        <v>#NAME?</v>
      </c>
      <c r="G6" s="1"/>
      <c r="H6" s="69">
        <v>-0.05</v>
      </c>
      <c r="I6" s="59" t="e">
        <f>$C6*(1+H6)</f>
        <v>#NAME?</v>
      </c>
      <c r="J6" s="1"/>
    </row>
    <row r="7" spans="1:10" x14ac:dyDescent="0.25">
      <c r="A7" s="1"/>
      <c r="B7" s="1"/>
      <c r="C7" s="1"/>
      <c r="D7" s="1"/>
      <c r="E7" s="1"/>
      <c r="F7" s="1"/>
      <c r="G7" s="1"/>
      <c r="H7" s="1"/>
      <c r="I7" s="1"/>
      <c r="J7" s="1"/>
    </row>
    <row r="8" spans="1:10" x14ac:dyDescent="0.25">
      <c r="A8" s="1"/>
      <c r="B8" s="4" t="s">
        <v>3</v>
      </c>
      <c r="C8" s="70">
        <f>IFERROR(INDEX(MO_MA_COGS_NONGAAP,0,MATCH($B$2,MO_Common_ColumnHeader,0)),
IFERROR(INDEX(MO_MA_COGS_Adj,0,MATCH($B$2,MO_Common_ColumnHeader,0)),IFERROR(INDEX(MO_MA_COGS,0,MATCH($B$2,MO_Common_ColumnHeader,0)), 0)))</f>
        <v>0</v>
      </c>
      <c r="D8" s="1"/>
      <c r="E8" s="69">
        <v>-0.05</v>
      </c>
      <c r="F8" s="5">
        <f>C8+E8</f>
        <v>-0.05</v>
      </c>
      <c r="G8" s="1"/>
      <c r="H8" s="69">
        <v>0.05</v>
      </c>
      <c r="I8" s="5">
        <f>C8+H8</f>
        <v>0.05</v>
      </c>
      <c r="J8" s="1"/>
    </row>
    <row r="9" spans="1:10" x14ac:dyDescent="0.25">
      <c r="A9" s="1"/>
      <c r="B9" s="4" t="s">
        <v>4</v>
      </c>
      <c r="C9" s="70">
        <f>IFERROR(INDEX(MO_MA_RD_NONGAAP,0,MATCH($B$2,MO_Common_ColumnHeader,0)),
IFERROR(INDEX(MO_MA_RD_Adj,0,MATCH($B$2,MO_Common_ColumnHeader,0)),IFERROR(INDEX(MO_MA_RD,0,MATCH($B$2,MO_Common_ColumnHeader,0)), 0)))</f>
        <v>0</v>
      </c>
      <c r="D9" s="1"/>
      <c r="E9" s="69">
        <v>-0.01</v>
      </c>
      <c r="F9" s="5">
        <f>C9+E9</f>
        <v>-0.01</v>
      </c>
      <c r="G9" s="1"/>
      <c r="H9" s="69">
        <v>0.01</v>
      </c>
      <c r="I9" s="5">
        <f>C9+H9</f>
        <v>0.01</v>
      </c>
      <c r="J9" s="1"/>
    </row>
    <row r="10" spans="1:10" x14ac:dyDescent="0.25">
      <c r="A10" s="1"/>
      <c r="B10" s="4" t="s">
        <v>5</v>
      </c>
      <c r="C10" s="70">
        <f>IFERROR(INDEX(MO_MA_SM_NONGAAP,0,MATCH($B$2,MO_Common_ColumnHeader,0)),
IFERROR(INDEX(MO_MA_SM_Adj,0,MATCH($B$2,MO_Common_ColumnHeader,0)),IFERROR(INDEX(MO_MA_SM,0,MATCH($B$2,MO_Common_ColumnHeader,0)), 0)))</f>
        <v>0</v>
      </c>
      <c r="D10" s="1"/>
      <c r="E10" s="69">
        <v>-0.01</v>
      </c>
      <c r="F10" s="5">
        <f>C10+E10</f>
        <v>-0.01</v>
      </c>
      <c r="G10" s="1"/>
      <c r="H10" s="69">
        <v>0.01</v>
      </c>
      <c r="I10" s="5">
        <f>C10+H10</f>
        <v>0.01</v>
      </c>
      <c r="J10" s="1"/>
    </row>
    <row r="11" spans="1:10" x14ac:dyDescent="0.25">
      <c r="A11" s="1"/>
      <c r="B11" s="4" t="str">
        <f>IF(C10=0,"SG&amp;A","G&amp;A")</f>
        <v>SG&amp;A</v>
      </c>
      <c r="C11" s="70">
        <f>IFERROR(INDEX(MO_MA_GA_NONGAAP,0,MATCH($B$2,MO_Common_ColumnHeader,0)),
IFERROR(INDEX(MO_MA_GA_Adj,0,MATCH($B$2,MO_Common_ColumnHeader,0)),IFERROR(INDEX(MO_MA_GA,0,MATCH($B$2,MO_Common_ColumnHeader,0)),
IFERROR(INDEX(MO_MA_SGA_NONGAAP,0,MATCH($B$2,MO_Common_ColumnHeader,0)),
IFERROR(INDEX(MO_MA_SGA_Adj,0,MATCH($B$2,MO_Common_ColumnHeader,0)),IFERROR(INDEX(MO_MA_SGA,0,MATCH($B$2,MO_Common_ColumnHeader,0)), 0))))))</f>
        <v>0</v>
      </c>
      <c r="D11" s="1"/>
      <c r="E11" s="69">
        <v>-0.01</v>
      </c>
      <c r="F11" s="5">
        <f>C11+E11</f>
        <v>-0.01</v>
      </c>
      <c r="G11" s="1"/>
      <c r="H11" s="69">
        <v>0.01</v>
      </c>
      <c r="I11" s="5">
        <f>C11+H11</f>
        <v>0.01</v>
      </c>
      <c r="J11" s="1"/>
    </row>
    <row r="12" spans="1:10" x14ac:dyDescent="0.25">
      <c r="A12" s="1"/>
      <c r="B12" s="6" t="s">
        <v>21</v>
      </c>
      <c r="C12" s="71">
        <f>IFERROR(IF(1-SUM(C8:C11)-INDEX(MO_RIS_Reported_OperatingIncome_NONGAAP,0,MATCH($B$2,MO_Common_ColumnHeader,0))/$C$6&lt;0,0,1-SUM(C8:C11)-INDEX(MO_RIS_Reported_OperatingIncome_NONGAAP,0,MATCH($B$2,MO_Common_ColumnHeader,0))/$C$6),IFERROR(IF(1-SUM(C8:C11)-INDEX(MO_RIS_EBIT_NONGAAP,0,MATCH($B$2,MO_Common_ColumnHeader,0))/$C$6&lt;0,0,1-SUM(C8:C11)-INDEX(MO_RIS_EBIT_NONGAAP,0,MATCH($B$2,MO_Common_ColumnHeader,0))/$C$6),IFERROR(IF(1-SUM(C8:C11)-INDEX(MO_RIS_EBITDA_Adj,0,MATCH($B$2,MO_Common_ColumnHeader,0))/$C$6&lt;0,0,1-SUM(C8:C11)-INDEX(MO_RIS_EBITDA_Adj,0,MATCH($B$2,MO_Common_ColumnHeader,0))/$C$6),0)))</f>
        <v>0</v>
      </c>
      <c r="D12" s="1"/>
      <c r="E12" s="72">
        <v>0</v>
      </c>
      <c r="F12" s="7">
        <f>C12+E12</f>
        <v>0</v>
      </c>
      <c r="G12" s="1"/>
      <c r="H12" s="72">
        <v>0</v>
      </c>
      <c r="I12" s="7">
        <f>C12+H12</f>
        <v>0</v>
      </c>
      <c r="J12" s="1"/>
    </row>
    <row r="13" spans="1:10" x14ac:dyDescent="0.25">
      <c r="A13" s="1"/>
      <c r="B13" s="8" t="str">
        <f>IFERROR(IF(OR(ROW(MO_RIS_Reported_OperatingIncome_NONGAAP)&gt;0,ROW(MO_RIS_EBIT_NONGAAP)&gt;0),"Adj. EBIT Margin","EBITDA Margin"),"EBITDA Margin")</f>
        <v>EBITDA Margin</v>
      </c>
      <c r="C13" s="9">
        <f>1-SUM(C8:C12)</f>
        <v>1</v>
      </c>
      <c r="D13" s="1"/>
      <c r="E13" s="1"/>
      <c r="F13" s="9">
        <f>1-SUM(F8:F12)</f>
        <v>1.08</v>
      </c>
      <c r="G13" s="1"/>
      <c r="H13" s="1"/>
      <c r="I13" s="9">
        <f>1-SUM(I8:I12)</f>
        <v>0.92</v>
      </c>
      <c r="J13" s="1"/>
    </row>
    <row r="14" spans="1:10" x14ac:dyDescent="0.25">
      <c r="A14" s="1"/>
      <c r="B14" s="1"/>
      <c r="C14" s="68"/>
      <c r="D14" s="1"/>
      <c r="E14" s="1"/>
      <c r="F14" s="1"/>
      <c r="G14" s="1"/>
      <c r="H14" s="1"/>
      <c r="I14" s="1"/>
      <c r="J14" s="1"/>
    </row>
    <row r="15" spans="1:10" x14ac:dyDescent="0.25">
      <c r="A15" s="1"/>
      <c r="B15" s="8" t="str">
        <f>RIGHT($B$2,4)&amp;" "&amp;SUBSTITUTE(B13," Margin","")</f>
        <v>2024 EBITDA</v>
      </c>
      <c r="C15" s="60" t="e">
        <f>C6*C13</f>
        <v>#NAME?</v>
      </c>
      <c r="D15" s="1"/>
      <c r="E15" s="8"/>
      <c r="F15" s="60" t="e">
        <f>F6*F13</f>
        <v>#NAME?</v>
      </c>
      <c r="G15" s="8"/>
      <c r="H15" s="8"/>
      <c r="I15" s="60" t="e">
        <f>I6*I13</f>
        <v>#NAME?</v>
      </c>
      <c r="J15" s="1"/>
    </row>
    <row r="16" spans="1:10" x14ac:dyDescent="0.25">
      <c r="A16" s="1"/>
      <c r="B16" s="8" t="str">
        <f>RIGHT($B$2,4)&amp;" Multiple"</f>
        <v>2024 Multiple</v>
      </c>
      <c r="C16" s="10">
        <v>20</v>
      </c>
      <c r="D16" s="1"/>
      <c r="E16" s="10">
        <v>5</v>
      </c>
      <c r="F16" s="11">
        <f>C16+E16</f>
        <v>25</v>
      </c>
      <c r="G16" s="8"/>
      <c r="H16" s="10">
        <v>-8</v>
      </c>
      <c r="I16" s="11">
        <f>H16+C16</f>
        <v>12</v>
      </c>
      <c r="J16" s="1"/>
    </row>
    <row r="17" spans="1:10" x14ac:dyDescent="0.25">
      <c r="A17" s="1"/>
      <c r="B17" s="1"/>
      <c r="C17" s="1"/>
      <c r="D17" s="1"/>
      <c r="E17" s="1"/>
      <c r="F17" s="12"/>
      <c r="G17" s="1"/>
      <c r="H17" s="1"/>
      <c r="I17" s="12"/>
      <c r="J17" s="1"/>
    </row>
    <row r="18" spans="1:10" x14ac:dyDescent="0.25">
      <c r="A18" s="1"/>
      <c r="B18" s="8" t="s">
        <v>6</v>
      </c>
      <c r="C18" s="60" t="e">
        <f>C15*C16</f>
        <v>#NAME?</v>
      </c>
      <c r="D18" s="1"/>
      <c r="E18" s="8"/>
      <c r="F18" s="60" t="e">
        <f>F15*F16</f>
        <v>#NAME?</v>
      </c>
      <c r="G18" s="8"/>
      <c r="H18" s="8"/>
      <c r="I18" s="60" t="e">
        <f>I15*I16</f>
        <v>#NAME?</v>
      </c>
      <c r="J18" s="1"/>
    </row>
    <row r="19" spans="1:10" x14ac:dyDescent="0.25">
      <c r="A19" s="1"/>
      <c r="B19" s="4" t="s">
        <v>22</v>
      </c>
      <c r="C19" s="59" t="str">
        <f>IFERROR(INDEX(MO_BSS_Cash,0,MATCH($B$2,MO_Common_ColumnHeader,0)),"n/a")</f>
        <v>n/a</v>
      </c>
      <c r="D19" s="1"/>
      <c r="E19" s="8"/>
      <c r="F19" s="59" t="str">
        <f>$C19</f>
        <v>n/a</v>
      </c>
      <c r="G19" s="8"/>
      <c r="H19" s="8"/>
      <c r="I19" s="59" t="str">
        <f>$C19</f>
        <v>n/a</v>
      </c>
      <c r="J19" s="1"/>
    </row>
    <row r="20" spans="1:10" x14ac:dyDescent="0.25">
      <c r="A20" s="1"/>
      <c r="B20" s="4" t="s">
        <v>23</v>
      </c>
      <c r="C20" s="59" t="str">
        <f>IFERROR(INDEX(MO_BSS_Debt,0,MATCH($B$2,MO_Common_ColumnHeader,0)),"n/a")</f>
        <v>n/a</v>
      </c>
      <c r="D20" s="1"/>
      <c r="E20" s="8"/>
      <c r="F20" s="59" t="str">
        <f>$C20</f>
        <v>n/a</v>
      </c>
      <c r="G20" s="8"/>
      <c r="H20" s="8"/>
      <c r="I20" s="59" t="str">
        <f>$C20</f>
        <v>n/a</v>
      </c>
      <c r="J20" s="1"/>
    </row>
    <row r="21" spans="1:10" x14ac:dyDescent="0.25">
      <c r="A21" s="1"/>
      <c r="B21" s="6" t="s">
        <v>36</v>
      </c>
      <c r="C21" s="61">
        <f>IFERROR(INDEX(MO_BSS_OL,0,MATCH($B$2,MO_Common_ColumnHeader,0)),0)</f>
        <v>0</v>
      </c>
      <c r="D21" s="1"/>
      <c r="E21" s="42"/>
      <c r="F21" s="61">
        <f>$C21</f>
        <v>0</v>
      </c>
      <c r="G21" s="8"/>
      <c r="H21" s="42"/>
      <c r="I21" s="61">
        <f>$C21</f>
        <v>0</v>
      </c>
      <c r="J21" s="1"/>
    </row>
    <row r="22" spans="1:10" x14ac:dyDescent="0.25">
      <c r="A22" s="1"/>
      <c r="B22" s="6" t="s">
        <v>7</v>
      </c>
      <c r="C22" s="61" t="e">
        <f>C20+C21-C19</f>
        <v>#VALUE!</v>
      </c>
      <c r="D22" s="1"/>
      <c r="E22" s="13"/>
      <c r="F22" s="61" t="e">
        <f>F20+F21-F19</f>
        <v>#VALUE!</v>
      </c>
      <c r="G22" s="1"/>
      <c r="H22" s="13"/>
      <c r="I22" s="61" t="e">
        <f>I20+I21-I19</f>
        <v>#VALUE!</v>
      </c>
      <c r="J22" s="1"/>
    </row>
    <row r="23" spans="1:10" x14ac:dyDescent="0.25">
      <c r="A23" s="1"/>
      <c r="B23" s="8" t="s">
        <v>8</v>
      </c>
      <c r="C23" s="60" t="e">
        <f>C18-C22</f>
        <v>#NAME?</v>
      </c>
      <c r="D23" s="59"/>
      <c r="E23" s="60"/>
      <c r="F23" s="60" t="e">
        <f>F18-F22</f>
        <v>#NAME?</v>
      </c>
      <c r="G23" s="60"/>
      <c r="H23" s="60"/>
      <c r="I23" s="60" t="e">
        <f>I18-I22</f>
        <v>#NAME?</v>
      </c>
      <c r="J23" s="1"/>
    </row>
    <row r="24" spans="1:10" ht="15.75" thickBot="1" x14ac:dyDescent="0.3">
      <c r="A24" s="1"/>
      <c r="B24" s="4" t="s">
        <v>9</v>
      </c>
      <c r="C24" s="3" t="str">
        <f>IFERROR(INDEX(MO_RIS_ShareCount_WAD_Adj,0,MATCH($B$2,MO_Common_ColumnHeader,0)),"n/a")</f>
        <v>n/a</v>
      </c>
      <c r="D24" s="1"/>
      <c r="E24" s="1"/>
      <c r="F24" s="3" t="str">
        <f>$C24</f>
        <v>n/a</v>
      </c>
      <c r="G24" s="1"/>
      <c r="H24" s="1"/>
      <c r="I24" s="3" t="str">
        <f>$C24</f>
        <v>n/a</v>
      </c>
      <c r="J24" s="1"/>
    </row>
    <row r="25" spans="1:10" x14ac:dyDescent="0.25">
      <c r="A25" s="1"/>
      <c r="B25" s="14" t="str">
        <f>RIGHT(B2,4)&amp;" Stock Price"</f>
        <v>2024 Stock Price</v>
      </c>
      <c r="C25" s="62" t="e">
        <f>C23/C24</f>
        <v>#NAME?</v>
      </c>
      <c r="D25" s="62"/>
      <c r="E25" s="62"/>
      <c r="F25" s="62" t="e">
        <f>F23/F24</f>
        <v>#NAME?</v>
      </c>
      <c r="G25" s="62"/>
      <c r="H25" s="62"/>
      <c r="I25" s="63" t="e">
        <f>I23/I24</f>
        <v>#NAME?</v>
      </c>
      <c r="J25" s="1"/>
    </row>
    <row r="26" spans="1:10" x14ac:dyDescent="0.25">
      <c r="A26" s="1"/>
      <c r="B26" s="15" t="s">
        <v>10</v>
      </c>
      <c r="C26" s="64" t="e">
        <f>MO.LastPrice/HP.MRFX</f>
        <v>#NAME?</v>
      </c>
      <c r="D26" s="64"/>
      <c r="E26" s="64"/>
      <c r="F26" s="64" t="e">
        <f>$C26</f>
        <v>#NAME?</v>
      </c>
      <c r="G26" s="64"/>
      <c r="H26" s="64"/>
      <c r="I26" s="65" t="e">
        <f>$C26</f>
        <v>#NAME?</v>
      </c>
      <c r="J26" s="1"/>
    </row>
    <row r="27" spans="1:10" ht="15.75" thickBot="1" x14ac:dyDescent="0.3">
      <c r="A27" s="1"/>
      <c r="B27" s="16" t="s">
        <v>11</v>
      </c>
      <c r="C27" s="73" t="e">
        <f>C25/C26-1</f>
        <v>#NAME?</v>
      </c>
      <c r="D27" s="17"/>
      <c r="E27" s="17"/>
      <c r="F27" s="73" t="e">
        <f>F25/F26-1</f>
        <v>#NAME?</v>
      </c>
      <c r="G27" s="17"/>
      <c r="H27" s="17"/>
      <c r="I27" s="74" t="e">
        <f>I25/I26-1</f>
        <v>#NAME?</v>
      </c>
      <c r="J27" s="1"/>
    </row>
    <row r="28" spans="1:10" x14ac:dyDescent="0.25">
      <c r="A28" s="1"/>
      <c r="B28" s="1"/>
      <c r="C28" s="1"/>
      <c r="D28" s="1"/>
      <c r="E28" s="1"/>
      <c r="F28" s="1"/>
      <c r="G28" s="1"/>
      <c r="H28" s="1"/>
      <c r="I28" s="1"/>
      <c r="J28" s="1"/>
    </row>
    <row r="29" spans="1:10" ht="15.75" thickBot="1" x14ac:dyDescent="0.3">
      <c r="A29" s="1"/>
      <c r="B29" s="1" t="str">
        <f>"Years to "&amp;RIGHT(B2,4)</f>
        <v>Years to 2024</v>
      </c>
      <c r="C29" s="43" t="e">
        <f ca="1">(INDEX(MO_Common_QEndDate,0,MATCH($B$2,MO_Common_ColumnHeader,0))-TEXT(TODAY(),"yyyy-mm-dd"))/365</f>
        <v>#NAME?</v>
      </c>
      <c r="D29" s="1"/>
      <c r="E29" s="1"/>
      <c r="F29" s="43" t="e">
        <f ca="1">$C29</f>
        <v>#NAME?</v>
      </c>
      <c r="G29" s="1"/>
      <c r="H29" s="1"/>
      <c r="I29" s="43" t="e">
        <f ca="1">$C29</f>
        <v>#NAME?</v>
      </c>
      <c r="J29" s="1"/>
    </row>
    <row r="30" spans="1:10" ht="15.75" thickBot="1" x14ac:dyDescent="0.3">
      <c r="A30" s="1"/>
      <c r="B30" s="18" t="s">
        <v>12</v>
      </c>
      <c r="C30" s="75" t="e">
        <f ca="1">(C25/C26)^(1/C29)-1</f>
        <v>#NAME?</v>
      </c>
      <c r="D30" s="19"/>
      <c r="E30" s="19"/>
      <c r="F30" s="75" t="e">
        <f ca="1">(F25/F26)^(1/F29)-1</f>
        <v>#NAME?</v>
      </c>
      <c r="G30" s="19"/>
      <c r="H30" s="19"/>
      <c r="I30" s="76" t="e">
        <f ca="1">(I25/I26)^(1/I29)-1</f>
        <v>#NAME?</v>
      </c>
      <c r="J30" s="1"/>
    </row>
    <row r="31" spans="1:10" x14ac:dyDescent="0.25">
      <c r="A31" s="1"/>
      <c r="B31" s="1"/>
      <c r="C31" s="1"/>
      <c r="D31" s="1"/>
      <c r="E31" s="1"/>
      <c r="F31" s="1"/>
      <c r="G31" s="1"/>
      <c r="H31" s="1"/>
      <c r="I31" s="1"/>
      <c r="J31" s="1"/>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Quick Bull-Bear-Base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Canalyst (JiF)</dc:creator>
  <cp:lastModifiedBy>Canalyst (JoR)</cp:lastModifiedBy>
  <cp:lastPrinted>2021-03-10T01:44:39Z</cp:lastPrinted>
  <dcterms:created xsi:type="dcterms:W3CDTF">2020-11-13T19:13:41Z</dcterms:created>
  <dcterms:modified xsi:type="dcterms:W3CDTF">2021-06-01T19:49:09Z</dcterms:modified>
</cp:coreProperties>
</file>