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RIC\"/>
    </mc:Choice>
  </mc:AlternateContent>
  <bookViews>
    <workbookView xWindow="0" yWindow="0" windowWidth="20490" windowHeight="8445"/>
  </bookViews>
  <sheets>
    <sheet name="DescriptiveStats" sheetId="1" r:id="rId1"/>
    <sheet name="SecondaryData" sheetId="2" r:id="rId2"/>
    <sheet name="Chi Square" sheetId="3" r:id="rId3"/>
    <sheet name="Random Sampling" sheetId="5" r:id="rId4"/>
    <sheet name="ANOVA-SingleFactor" sheetId="6" r:id="rId5"/>
    <sheet name="ANOVA-2 Facto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2" i="5"/>
  <c r="E10" i="3"/>
  <c r="E9" i="3"/>
  <c r="E7" i="3"/>
  <c r="E4" i="3"/>
  <c r="E5" i="3"/>
  <c r="E3" i="3"/>
  <c r="D7" i="3"/>
  <c r="C7" i="3"/>
  <c r="E8" i="2"/>
  <c r="E9" i="2"/>
  <c r="D12" i="2"/>
  <c r="C12" i="2"/>
  <c r="E4" i="2"/>
  <c r="E5" i="2"/>
  <c r="E6" i="2"/>
  <c r="E7" i="2"/>
  <c r="E3" i="2"/>
  <c r="E12" i="2" l="1"/>
  <c r="G6" i="2" l="1"/>
  <c r="F9" i="2"/>
  <c r="G9" i="2"/>
  <c r="G8" i="2"/>
  <c r="F8" i="2"/>
  <c r="G5" i="2"/>
  <c r="F6" i="2"/>
  <c r="F7" i="2"/>
  <c r="G7" i="2"/>
  <c r="F3" i="2"/>
  <c r="G3" i="2"/>
  <c r="F5" i="2"/>
  <c r="F4" i="2"/>
  <c r="G4" i="2"/>
</calcChain>
</file>

<file path=xl/sharedStrings.xml><?xml version="1.0" encoding="utf-8"?>
<sst xmlns="http://schemas.openxmlformats.org/spreadsheetml/2006/main" count="174" uniqueCount="87">
  <si>
    <t>Ages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</si>
  <si>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</si>
  <si>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</si>
  <si>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</si>
  <si>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</si>
  <si>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</si>
  <si>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</si>
  <si>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</si>
  <si>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</si>
  <si>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</si>
  <si>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</si>
  <si>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</si>
  <si>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</si>
  <si>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</si>
  <si>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</si>
  <si>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</si>
  <si>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</si>
  <si>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Rating</t>
  </si>
  <si>
    <t>Age</t>
  </si>
  <si>
    <t>Males</t>
  </si>
  <si>
    <t>Females</t>
  </si>
  <si>
    <t>Total</t>
  </si>
  <si>
    <t>Male %</t>
  </si>
  <si>
    <t>Female %</t>
  </si>
  <si>
    <t>0-4</t>
  </si>
  <si>
    <t>5-9</t>
  </si>
  <si>
    <t>10-14</t>
  </si>
  <si>
    <t>15-19</t>
  </si>
  <si>
    <t>20-24</t>
  </si>
  <si>
    <t>25-29</t>
  </si>
  <si>
    <t>30-24</t>
  </si>
  <si>
    <t>System</t>
  </si>
  <si>
    <t>O</t>
  </si>
  <si>
    <t>Ei</t>
  </si>
  <si>
    <t>Windows</t>
  </si>
  <si>
    <t>Mac</t>
  </si>
  <si>
    <t>Linux</t>
  </si>
  <si>
    <t>Σ</t>
  </si>
  <si>
    <t>Sr. No</t>
  </si>
  <si>
    <t>Roll No</t>
  </si>
  <si>
    <t>Student Name</t>
  </si>
  <si>
    <t>Gender</t>
  </si>
  <si>
    <t>Grade</t>
  </si>
  <si>
    <t>Male</t>
  </si>
  <si>
    <t>Female</t>
  </si>
  <si>
    <t>Dose</t>
  </si>
  <si>
    <t>Usage</t>
  </si>
  <si>
    <t>Gabarone</t>
  </si>
  <si>
    <t>Francistown</t>
  </si>
  <si>
    <t>Niamey</t>
  </si>
  <si>
    <t>Aniket</t>
  </si>
  <si>
    <t>Sanket</t>
  </si>
  <si>
    <t>Pramod</t>
  </si>
  <si>
    <t>Deves</t>
  </si>
  <si>
    <t>m</t>
  </si>
  <si>
    <t>D</t>
  </si>
  <si>
    <t>A</t>
  </si>
  <si>
    <t>C</t>
  </si>
  <si>
    <t>B</t>
  </si>
  <si>
    <t>Ankita</t>
  </si>
  <si>
    <t>Priti</t>
  </si>
  <si>
    <t>Anamika</t>
  </si>
  <si>
    <t>Deepika</t>
  </si>
  <si>
    <t>Payal</t>
  </si>
  <si>
    <t>Pooja</t>
  </si>
  <si>
    <t>Jyoti</t>
  </si>
  <si>
    <t>f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</si>
  <si>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</si>
  <si>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</si>
  <si>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</si>
  <si>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</si>
  <si>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</si>
  <si>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</si>
  <si>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</si>
  <si>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</si>
  <si>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</si>
  <si>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</si>
  <si>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</si>
  <si>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</si>
  <si>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</si>
  <si>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</si>
  <si>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</si>
  <si>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Anova: Two-Factor With Replication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</si>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</sst>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2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SecondaryData!$F$3:$F$9</c:f>
              <c:numCache>
                <c:formatCode>General</c:formatCode>
                <c:ptCount val="7"/>
                <c:pt idx="0">
                  <c:v>-10.869565217391305</c:v>
                </c:pt>
                <c:pt idx="1">
                  <c:v>-8.695652173913043</c:v>
                </c:pt>
                <c:pt idx="2">
                  <c:v>-6.5217391304347823</c:v>
                </c:pt>
                <c:pt idx="3">
                  <c:v>-4.3478260869565215</c:v>
                </c:pt>
                <c:pt idx="4">
                  <c:v>-3.2608695652173911</c:v>
                </c:pt>
                <c:pt idx="5">
                  <c:v>-1.6304347826086956</c:v>
                </c:pt>
                <c:pt idx="6">
                  <c:v>-16.304347826086957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SecondaryData!$G$3:$G$9</c:f>
              <c:numCache>
                <c:formatCode>General</c:formatCode>
                <c:ptCount val="7"/>
                <c:pt idx="0">
                  <c:v>10.326086956521738</c:v>
                </c:pt>
                <c:pt idx="1">
                  <c:v>8.1521739130434785</c:v>
                </c:pt>
                <c:pt idx="2">
                  <c:v>5.9782608695652177</c:v>
                </c:pt>
                <c:pt idx="3">
                  <c:v>3.8043478260869565</c:v>
                </c:pt>
                <c:pt idx="4">
                  <c:v>2.7173913043478262</c:v>
                </c:pt>
                <c:pt idx="5">
                  <c:v>1.0869565217391304</c:v>
                </c:pt>
                <c:pt idx="6">
                  <c:v>16.304347826086957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5931392"/>
        <c:axId val="415936488"/>
      </c:barChart>
      <c:catAx>
        <c:axId val="415931392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6488"/>
        <c:crosses val="autoZero"/>
        <c:auto val="1"/>
        <c:lblAlgn val="ctr"/>
        <c:lblOffset val="100"/>
        <c:noMultiLvlLbl val="0"/>
      </c:catAx>
      <c:valAx>
        <c:axId val="4159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14287</xdr:rowOff>
    </xdr:from>
    <xdr:to>
      <xdr:col>15</xdr:col>
      <xdr:colOff>309562</xdr:colOff>
      <xdr:row>15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J6" sqref="J6"/>
    </sheetView>
  </sheetViews>
  <sheetFormatPr defaultRowHeight="15" x14ac:dyDescent="0.25"/>
  <cols>
    <col min="1" max="1" width="1.85546875" customWidth="1"/>
    <col min="5" max="5" width="23.28515625" bestFit="1" customWidth="1"/>
    <col min="6" max="6" width="12" bestFit="1" customWidth="1"/>
    <col min="7" max="7" width="23.28515625" bestFit="1" customWidth="1"/>
    <col min="8" max="8" width="12" bestFit="1" customWidth="1"/>
  </cols>
  <sheetData>
    <row r="1" spans="2:8" ht="8.25" customHeight="1" thickBot="1" x14ac:dyDescent="0.3"/>
    <row r="2" spans="2:8" x14ac:dyDescent="0.25">
      <c r="B2" s="8" t="s">
        <v>0</v>
      </c>
      <c r="C2" s="8" t="s">
        <v>17</v>
      </c>
      <c r="E2" s="6" t="s">
        <v>0</v>
      </c>
      <c r="F2" s="6"/>
      <c r="G2" s="6" t="s">
        <v>17</v>
      </c>
      <c r="H2" s="6"/>
    </row>
    <row r="3" spans="2:8" x14ac:dyDescent="0.25">
      <c r="B3" s="9">
        <v>13</v>
      </c>
      <c r="C3" s="9">
        <v>3.5</v>
      </c>
      <c r="E3" s="4"/>
      <c r="F3" s="4"/>
      <c r="G3" s="4"/>
      <c r="H3" s="4"/>
    </row>
    <row r="4" spans="2:8" x14ac:dyDescent="0.25">
      <c r="B4" s="9">
        <v>23</v>
      </c>
      <c r="C4" s="9">
        <v>4.0999999999999996</v>
      </c>
      <c r="E4" s="4" t="s">
        <v>1</v>
      </c>
      <c r="F4" s="4">
        <v>37.1</v>
      </c>
      <c r="G4" s="4" t="s">
        <v>1</v>
      </c>
      <c r="H4" s="4">
        <v>3.8899999999999997</v>
      </c>
    </row>
    <row r="5" spans="2:8" x14ac:dyDescent="0.25">
      <c r="B5" s="9">
        <v>44</v>
      </c>
      <c r="C5" s="9">
        <v>3.4</v>
      </c>
      <c r="E5" s="4" t="s">
        <v>2</v>
      </c>
      <c r="F5" s="4">
        <v>5.1260771225827906</v>
      </c>
      <c r="G5" s="4" t="s">
        <v>2</v>
      </c>
      <c r="H5" s="4">
        <v>0.17091258324392419</v>
      </c>
    </row>
    <row r="6" spans="2:8" x14ac:dyDescent="0.25">
      <c r="B6" s="9">
        <v>32</v>
      </c>
      <c r="C6" s="9">
        <v>4.2</v>
      </c>
      <c r="E6" s="4" t="s">
        <v>3</v>
      </c>
      <c r="F6" s="4">
        <v>34</v>
      </c>
      <c r="G6" s="4" t="s">
        <v>3</v>
      </c>
      <c r="H6" s="4">
        <v>3.8499999999999996</v>
      </c>
    </row>
    <row r="7" spans="2:8" x14ac:dyDescent="0.25">
      <c r="B7" s="9">
        <v>25</v>
      </c>
      <c r="C7" s="9">
        <v>5</v>
      </c>
      <c r="E7" s="4" t="s">
        <v>4</v>
      </c>
      <c r="F7" s="4">
        <v>32</v>
      </c>
      <c r="G7" s="4" t="s">
        <v>4</v>
      </c>
      <c r="H7" s="4">
        <v>4.2</v>
      </c>
    </row>
    <row r="8" spans="2:8" x14ac:dyDescent="0.25">
      <c r="B8" s="9">
        <v>43</v>
      </c>
      <c r="C8" s="9">
        <v>3.3</v>
      </c>
      <c r="E8" s="4" t="s">
        <v>5</v>
      </c>
      <c r="F8" s="4">
        <v>16.210079169043766</v>
      </c>
      <c r="G8" s="4" t="s">
        <v>5</v>
      </c>
      <c r="H8" s="4">
        <v>0.54047304383393002</v>
      </c>
    </row>
    <row r="9" spans="2:8" x14ac:dyDescent="0.25">
      <c r="B9" s="9">
        <v>32</v>
      </c>
      <c r="C9" s="9">
        <v>3.6</v>
      </c>
      <c r="E9" s="4" t="s">
        <v>6</v>
      </c>
      <c r="F9" s="4">
        <v>262.76666666666665</v>
      </c>
      <c r="G9" s="4" t="s">
        <v>6</v>
      </c>
      <c r="H9" s="4">
        <v>0.29211111111111321</v>
      </c>
    </row>
    <row r="10" spans="2:8" x14ac:dyDescent="0.25">
      <c r="B10" s="9">
        <v>36</v>
      </c>
      <c r="C10" s="9">
        <v>4.2</v>
      </c>
      <c r="E10" s="4" t="s">
        <v>7</v>
      </c>
      <c r="F10" s="4">
        <v>0.46615365916889839</v>
      </c>
      <c r="G10" s="4" t="s">
        <v>7</v>
      </c>
      <c r="H10" s="4">
        <v>0.30157444313358983</v>
      </c>
    </row>
    <row r="11" spans="2:8" x14ac:dyDescent="0.25">
      <c r="B11" s="9">
        <v>69</v>
      </c>
      <c r="C11" s="9">
        <v>4.2</v>
      </c>
      <c r="E11" s="4" t="s">
        <v>8</v>
      </c>
      <c r="F11" s="4">
        <v>0.61899742157620941</v>
      </c>
      <c r="G11" s="4" t="s">
        <v>8</v>
      </c>
      <c r="H11" s="4">
        <v>0.82859243462166077</v>
      </c>
    </row>
    <row r="12" spans="2:8" x14ac:dyDescent="0.25">
      <c r="B12" s="9">
        <v>54</v>
      </c>
      <c r="C12" s="9">
        <v>3.4</v>
      </c>
      <c r="E12" s="4" t="s">
        <v>9</v>
      </c>
      <c r="F12" s="4">
        <v>56</v>
      </c>
      <c r="G12" s="4" t="s">
        <v>9</v>
      </c>
      <c r="H12" s="4">
        <v>1.7000000000000002</v>
      </c>
    </row>
    <row r="13" spans="2:8" x14ac:dyDescent="0.25">
      <c r="E13" s="4" t="s">
        <v>10</v>
      </c>
      <c r="F13" s="4">
        <v>13</v>
      </c>
      <c r="G13" s="4" t="s">
        <v>10</v>
      </c>
      <c r="H13" s="4">
        <v>3.3</v>
      </c>
    </row>
    <row r="14" spans="2:8" x14ac:dyDescent="0.25">
      <c r="E14" s="4" t="s">
        <v>11</v>
      </c>
      <c r="F14" s="4">
        <v>69</v>
      </c>
      <c r="G14" s="4" t="s">
        <v>11</v>
      </c>
      <c r="H14" s="4">
        <v>5</v>
      </c>
    </row>
    <row r="15" spans="2:8" x14ac:dyDescent="0.25">
      <c r="E15" s="4" t="s">
        <v>12</v>
      </c>
      <c r="F15" s="4">
        <v>371</v>
      </c>
      <c r="G15" s="4" t="s">
        <v>12</v>
      </c>
      <c r="H15" s="4">
        <v>38.9</v>
      </c>
    </row>
    <row r="16" spans="2:8" x14ac:dyDescent="0.25">
      <c r="E16" s="4" t="s">
        <v>13</v>
      </c>
      <c r="F16" s="4">
        <v>10</v>
      </c>
      <c r="G16" s="4" t="s">
        <v>13</v>
      </c>
      <c r="H16" s="4">
        <v>10</v>
      </c>
    </row>
    <row r="17" spans="5:8" x14ac:dyDescent="0.25">
      <c r="E17" s="4" t="s">
        <v>14</v>
      </c>
      <c r="F17" s="4">
        <v>69</v>
      </c>
      <c r="G17" s="4" t="s">
        <v>14</v>
      </c>
      <c r="H17" s="4">
        <v>5</v>
      </c>
    </row>
    <row r="18" spans="5:8" x14ac:dyDescent="0.25">
      <c r="E18" s="4" t="s">
        <v>15</v>
      </c>
      <c r="F18" s="4">
        <v>13</v>
      </c>
      <c r="G18" s="4" t="s">
        <v>15</v>
      </c>
      <c r="H18" s="4">
        <v>3.3</v>
      </c>
    </row>
    <row r="19" spans="5:8" ht="15.75" thickBot="1" x14ac:dyDescent="0.3">
      <c r="E19" s="5" t="s">
        <v>16</v>
      </c>
      <c r="F19" s="5">
        <v>11.595992079906672</v>
      </c>
      <c r="G19" s="5" t="s">
        <v>16</v>
      </c>
      <c r="H19" s="5">
        <v>0.38663112439758757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F20" sqref="F20"/>
    </sheetView>
  </sheetViews>
  <sheetFormatPr defaultRowHeight="15" x14ac:dyDescent="0.25"/>
  <cols>
    <col min="1" max="1" width="3" customWidth="1"/>
    <col min="7" max="7" width="9.5703125" bestFit="1" customWidth="1"/>
  </cols>
  <sheetData>
    <row r="2" spans="2:7" x14ac:dyDescent="0.25"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2:7" x14ac:dyDescent="0.25">
      <c r="B3" s="3" t="s">
        <v>24</v>
      </c>
      <c r="C3" s="3">
        <v>100000</v>
      </c>
      <c r="D3" s="3">
        <v>95000</v>
      </c>
      <c r="E3" s="3">
        <f>C3+D3</f>
        <v>195000</v>
      </c>
      <c r="F3" s="3">
        <f>-1*100*C3/$E$12</f>
        <v>-10.869565217391305</v>
      </c>
      <c r="G3" s="3">
        <f>100*D3/$E$12</f>
        <v>10.326086956521738</v>
      </c>
    </row>
    <row r="4" spans="2:7" x14ac:dyDescent="0.25">
      <c r="B4" s="10" t="s">
        <v>25</v>
      </c>
      <c r="C4" s="3">
        <v>80000</v>
      </c>
      <c r="D4" s="3">
        <v>75000</v>
      </c>
      <c r="E4" s="3">
        <f t="shared" ref="E4:E10" si="0">C4+D4</f>
        <v>155000</v>
      </c>
      <c r="F4" s="3">
        <f>-1*100*C4/$E$12</f>
        <v>-8.695652173913043</v>
      </c>
      <c r="G4" s="3">
        <f>100*D4/$E$12</f>
        <v>8.1521739130434785</v>
      </c>
    </row>
    <row r="5" spans="2:7" x14ac:dyDescent="0.25">
      <c r="B5" s="10" t="s">
        <v>26</v>
      </c>
      <c r="C5" s="3">
        <v>60000</v>
      </c>
      <c r="D5" s="3">
        <v>55000</v>
      </c>
      <c r="E5" s="3">
        <f t="shared" si="0"/>
        <v>115000</v>
      </c>
      <c r="F5" s="3">
        <f>-1*100*C5/$E$12</f>
        <v>-6.5217391304347823</v>
      </c>
      <c r="G5" s="3">
        <f>100*D5/$E$12</f>
        <v>5.9782608695652177</v>
      </c>
    </row>
    <row r="6" spans="2:7" x14ac:dyDescent="0.25">
      <c r="B6" s="10" t="s">
        <v>27</v>
      </c>
      <c r="C6" s="3">
        <v>40000</v>
      </c>
      <c r="D6" s="3">
        <v>35000</v>
      </c>
      <c r="E6" s="3">
        <f t="shared" si="0"/>
        <v>75000</v>
      </c>
      <c r="F6" s="3">
        <f>-1*100*C6/$E$12</f>
        <v>-4.3478260869565215</v>
      </c>
      <c r="G6" s="3">
        <f>100*D6/$E$12</f>
        <v>3.8043478260869565</v>
      </c>
    </row>
    <row r="7" spans="2:7" x14ac:dyDescent="0.25">
      <c r="B7" s="3" t="s">
        <v>28</v>
      </c>
      <c r="C7" s="3">
        <v>30000</v>
      </c>
      <c r="D7" s="3">
        <v>25000</v>
      </c>
      <c r="E7" s="3">
        <f>C7+D7</f>
        <v>55000</v>
      </c>
      <c r="F7" s="3">
        <f>-1*100*C7/$E$12</f>
        <v>-3.2608695652173911</v>
      </c>
      <c r="G7" s="3">
        <f>100*D7/$E$12</f>
        <v>2.7173913043478262</v>
      </c>
    </row>
    <row r="8" spans="2:7" x14ac:dyDescent="0.25">
      <c r="B8" s="10" t="s">
        <v>29</v>
      </c>
      <c r="C8" s="3">
        <v>15000</v>
      </c>
      <c r="D8" s="3">
        <v>10000</v>
      </c>
      <c r="E8" s="3">
        <f t="shared" ref="E8:E9" si="1">C8+D8</f>
        <v>25000</v>
      </c>
      <c r="F8" s="3">
        <f t="shared" ref="F8:F9" si="2">-1*100*C8/$E$12</f>
        <v>-1.6304347826086956</v>
      </c>
      <c r="G8" s="3">
        <f t="shared" ref="G8:G9" si="3">100*D8/$E$12</f>
        <v>1.0869565217391304</v>
      </c>
    </row>
    <row r="9" spans="2:7" x14ac:dyDescent="0.25">
      <c r="B9" s="10" t="s">
        <v>30</v>
      </c>
      <c r="C9" s="3">
        <v>150000</v>
      </c>
      <c r="D9" s="3">
        <v>150000</v>
      </c>
      <c r="E9" s="3">
        <f t="shared" si="1"/>
        <v>300000</v>
      </c>
      <c r="F9" s="3">
        <f t="shared" si="2"/>
        <v>-16.304347826086957</v>
      </c>
      <c r="G9" s="3">
        <f t="shared" si="3"/>
        <v>16.304347826086957</v>
      </c>
    </row>
    <row r="12" spans="2:7" x14ac:dyDescent="0.25">
      <c r="B12" s="2" t="s">
        <v>21</v>
      </c>
      <c r="C12" s="3">
        <f>SUM(C3:C9)</f>
        <v>475000</v>
      </c>
      <c r="D12" s="3">
        <f>SUM(D3:D9)</f>
        <v>445000</v>
      </c>
      <c r="E12" s="3">
        <f>SUM(E3:E9)</f>
        <v>920000</v>
      </c>
      <c r="F12" s="3"/>
      <c r="G1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9" sqref="D9"/>
    </sheetView>
  </sheetViews>
  <sheetFormatPr defaultRowHeight="15" x14ac:dyDescent="0.25"/>
  <cols>
    <col min="1" max="1" width="3" customWidth="1"/>
    <col min="2" max="2" width="9.28515625" bestFit="1" customWidth="1"/>
  </cols>
  <sheetData>
    <row r="2" spans="2:5" x14ac:dyDescent="0.25">
      <c r="B2" s="2" t="s">
        <v>31</v>
      </c>
      <c r="C2" s="2" t="s">
        <v>32</v>
      </c>
      <c r="D2" s="2" t="s">
        <v>33</v>
      </c>
      <c r="E2" s="7" t="s">
        <v>37</v>
      </c>
    </row>
    <row r="3" spans="2:5" x14ac:dyDescent="0.25">
      <c r="B3" s="3" t="s">
        <v>34</v>
      </c>
      <c r="C3" s="3">
        <v>20</v>
      </c>
      <c r="D3" s="3">
        <v>33.33</v>
      </c>
      <c r="E3" s="3">
        <f>((C3-D3)^2)/$D$3</f>
        <v>5.3312001200120003</v>
      </c>
    </row>
    <row r="4" spans="2:5" x14ac:dyDescent="0.25">
      <c r="B4" s="3" t="s">
        <v>35</v>
      </c>
      <c r="C4" s="3">
        <v>60</v>
      </c>
      <c r="D4" s="3">
        <v>33.33</v>
      </c>
      <c r="E4" s="3">
        <f t="shared" ref="E4:E5" si="0">((C4-D4)^2)/$D$3</f>
        <v>21.340801080108015</v>
      </c>
    </row>
    <row r="5" spans="2:5" x14ac:dyDescent="0.25">
      <c r="B5" s="3" t="s">
        <v>36</v>
      </c>
      <c r="C5" s="3">
        <v>20</v>
      </c>
      <c r="D5" s="3">
        <v>33.33</v>
      </c>
      <c r="E5" s="3">
        <f t="shared" si="0"/>
        <v>5.3312001200120003</v>
      </c>
    </row>
    <row r="7" spans="2:5" x14ac:dyDescent="0.25">
      <c r="B7" s="2" t="s">
        <v>21</v>
      </c>
      <c r="C7" s="3">
        <f>SUM(C3:C5)</f>
        <v>100</v>
      </c>
      <c r="D7" s="3">
        <f>SUM(D3:D5)</f>
        <v>99.99</v>
      </c>
      <c r="E7" s="3">
        <f>SUM(E3:E5)</f>
        <v>32.003201320132014</v>
      </c>
    </row>
    <row r="9" spans="2:5" x14ac:dyDescent="0.25">
      <c r="E9">
        <f>CHIINV(0.5,2)</f>
        <v>1.3862943611198906</v>
      </c>
    </row>
    <row r="10" spans="2:5" x14ac:dyDescent="0.25">
      <c r="E10" t="str">
        <f>IF(E7&gt;E9,"H0 is Accepted","H0 is Rejected, H1 is Accepted")</f>
        <v>H0 is Accepted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5" sqref="H15"/>
    </sheetView>
  </sheetViews>
  <sheetFormatPr defaultRowHeight="15" x14ac:dyDescent="0.25"/>
  <cols>
    <col min="3" max="3" width="13.85546875" bestFit="1" customWidth="1"/>
    <col min="9" max="9" width="13.85546875" bestFit="1" customWidth="1"/>
  </cols>
  <sheetData>
    <row r="1" spans="1:15" x14ac:dyDescent="0.2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N1" s="1" t="s">
        <v>43</v>
      </c>
      <c r="O1" s="1" t="s">
        <v>44</v>
      </c>
    </row>
    <row r="2" spans="1:15" x14ac:dyDescent="0.25">
      <c r="A2" s="3">
        <v>1</v>
      </c>
      <c r="B2" s="3">
        <v>1</v>
      </c>
      <c r="C2" s="3" t="s">
        <v>47</v>
      </c>
      <c r="D2" s="3" t="s">
        <v>54</v>
      </c>
      <c r="E2" s="3" t="s">
        <v>32</v>
      </c>
      <c r="G2" s="3">
        <v>62</v>
      </c>
      <c r="H2" s="3">
        <v>3</v>
      </c>
      <c r="I2" s="3" t="s">
        <v>59</v>
      </c>
      <c r="J2" s="3" t="s">
        <v>66</v>
      </c>
      <c r="K2" s="3" t="s">
        <v>57</v>
      </c>
      <c r="N2" t="str">
        <f>INDEX(E2:E8,RANK(B2,B2:B8))</f>
        <v>O</v>
      </c>
    </row>
    <row r="3" spans="1:15" x14ac:dyDescent="0.25">
      <c r="A3" s="3">
        <v>2</v>
      </c>
      <c r="B3" s="3">
        <v>2</v>
      </c>
      <c r="C3" s="3" t="s">
        <v>48</v>
      </c>
      <c r="D3" s="3" t="s">
        <v>54</v>
      </c>
      <c r="E3" s="3" t="s">
        <v>56</v>
      </c>
      <c r="G3" s="3">
        <v>63</v>
      </c>
      <c r="H3" s="3">
        <v>7</v>
      </c>
      <c r="I3" s="3" t="s">
        <v>60</v>
      </c>
      <c r="J3" s="3" t="s">
        <v>66</v>
      </c>
      <c r="K3" s="3" t="s">
        <v>32</v>
      </c>
      <c r="N3" t="str">
        <f t="shared" ref="N3:N8" si="0">INDEX(E3:E9,RANK(B3,B3:B9))</f>
        <v>O</v>
      </c>
    </row>
    <row r="4" spans="1:15" x14ac:dyDescent="0.25">
      <c r="A4" s="3">
        <v>3</v>
      </c>
      <c r="B4" s="3">
        <v>5</v>
      </c>
      <c r="C4" s="3" t="s">
        <v>49</v>
      </c>
      <c r="D4" s="3" t="s">
        <v>54</v>
      </c>
      <c r="E4" s="3" t="s">
        <v>32</v>
      </c>
      <c r="G4" s="3">
        <v>64</v>
      </c>
      <c r="H4" s="3">
        <v>9</v>
      </c>
      <c r="I4" s="3" t="s">
        <v>61</v>
      </c>
      <c r="J4" s="3" t="s">
        <v>66</v>
      </c>
      <c r="K4" s="3" t="s">
        <v>58</v>
      </c>
      <c r="N4" t="str">
        <f t="shared" si="0"/>
        <v>O</v>
      </c>
    </row>
    <row r="5" spans="1:15" x14ac:dyDescent="0.25">
      <c r="A5" s="3">
        <v>4</v>
      </c>
      <c r="B5" s="3">
        <v>13</v>
      </c>
      <c r="C5" s="3" t="s">
        <v>50</v>
      </c>
      <c r="D5" s="3" t="s">
        <v>54</v>
      </c>
      <c r="E5" s="3" t="s">
        <v>57</v>
      </c>
      <c r="G5" s="3">
        <v>65</v>
      </c>
      <c r="H5" s="3">
        <v>11</v>
      </c>
      <c r="I5" s="3" t="s">
        <v>62</v>
      </c>
      <c r="J5" s="3" t="s">
        <v>66</v>
      </c>
      <c r="K5" s="3" t="s">
        <v>55</v>
      </c>
      <c r="N5" t="str">
        <f t="shared" si="0"/>
        <v>O</v>
      </c>
    </row>
    <row r="6" spans="1:15" x14ac:dyDescent="0.25">
      <c r="A6" s="3">
        <v>5</v>
      </c>
      <c r="B6" s="3">
        <v>16</v>
      </c>
      <c r="C6" s="3" t="s">
        <v>51</v>
      </c>
      <c r="D6" s="3" t="s">
        <v>54</v>
      </c>
      <c r="E6" s="3" t="s">
        <v>55</v>
      </c>
      <c r="G6" s="3">
        <v>66</v>
      </c>
      <c r="H6" s="3">
        <v>14</v>
      </c>
      <c r="I6" s="3" t="s">
        <v>63</v>
      </c>
      <c r="J6" s="3" t="s">
        <v>66</v>
      </c>
      <c r="K6" s="3" t="s">
        <v>56</v>
      </c>
      <c r="N6" t="str">
        <f t="shared" si="0"/>
        <v>O</v>
      </c>
    </row>
    <row r="7" spans="1:15" x14ac:dyDescent="0.25">
      <c r="A7" s="3">
        <v>6</v>
      </c>
      <c r="B7" s="3">
        <v>17</v>
      </c>
      <c r="C7" s="3" t="s">
        <v>52</v>
      </c>
      <c r="D7" s="3" t="s">
        <v>54</v>
      </c>
      <c r="E7" s="3" t="s">
        <v>58</v>
      </c>
      <c r="G7" s="3">
        <v>67</v>
      </c>
      <c r="H7" s="3">
        <v>25</v>
      </c>
      <c r="I7" s="3" t="s">
        <v>64</v>
      </c>
      <c r="J7" s="3" t="s">
        <v>66</v>
      </c>
      <c r="K7" s="3" t="s">
        <v>32</v>
      </c>
      <c r="N7" t="str">
        <f t="shared" si="0"/>
        <v>O</v>
      </c>
    </row>
    <row r="8" spans="1:15" x14ac:dyDescent="0.25">
      <c r="A8" s="3">
        <v>7</v>
      </c>
      <c r="B8" s="3">
        <v>34</v>
      </c>
      <c r="C8" s="3" t="s">
        <v>53</v>
      </c>
      <c r="D8" s="3" t="s">
        <v>54</v>
      </c>
      <c r="E8" s="3" t="s">
        <v>32</v>
      </c>
      <c r="G8" s="3">
        <v>68</v>
      </c>
      <c r="H8" s="3">
        <v>36</v>
      </c>
      <c r="I8" s="3" t="s">
        <v>65</v>
      </c>
      <c r="J8" s="3" t="s">
        <v>66</v>
      </c>
      <c r="K8" s="3" t="s">
        <v>57</v>
      </c>
      <c r="N8" t="str">
        <f t="shared" si="0"/>
        <v>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C10"/>
    </sheetView>
  </sheetViews>
  <sheetFormatPr defaultRowHeight="15" x14ac:dyDescent="0.25"/>
  <cols>
    <col min="5" max="5" width="19.140625" bestFit="1" customWidth="1"/>
    <col min="6" max="6" width="12" bestFit="1" customWidth="1"/>
    <col min="7" max="7" width="5.42578125" bestFit="1" customWidth="1"/>
    <col min="8" max="11" width="12" bestFit="1" customWidth="1"/>
  </cols>
  <sheetData>
    <row r="1" spans="1:11" x14ac:dyDescent="0.25">
      <c r="A1" s="2" t="s">
        <v>38</v>
      </c>
      <c r="B1" s="2" t="s">
        <v>45</v>
      </c>
      <c r="C1" s="2" t="s">
        <v>46</v>
      </c>
      <c r="E1" t="s">
        <v>67</v>
      </c>
    </row>
    <row r="2" spans="1:11" x14ac:dyDescent="0.25">
      <c r="A2" s="3">
        <v>1</v>
      </c>
      <c r="B2" s="3">
        <v>0.5</v>
      </c>
      <c r="C2" s="3">
        <v>3</v>
      </c>
    </row>
    <row r="3" spans="1:11" ht="15.75" thickBot="1" x14ac:dyDescent="0.3">
      <c r="A3" s="3">
        <v>2</v>
      </c>
      <c r="B3" s="3">
        <v>0.4</v>
      </c>
      <c r="C3" s="3">
        <v>2</v>
      </c>
      <c r="E3" t="s">
        <v>68</v>
      </c>
    </row>
    <row r="4" spans="1:11" x14ac:dyDescent="0.25">
      <c r="A4" s="3">
        <v>3</v>
      </c>
      <c r="B4" s="3">
        <v>0.7</v>
      </c>
      <c r="C4" s="3">
        <v>3</v>
      </c>
      <c r="E4" s="6" t="s">
        <v>69</v>
      </c>
      <c r="F4" s="6" t="s">
        <v>13</v>
      </c>
      <c r="G4" s="6" t="s">
        <v>12</v>
      </c>
      <c r="H4" s="6" t="s">
        <v>70</v>
      </c>
      <c r="I4" s="6" t="s">
        <v>71</v>
      </c>
    </row>
    <row r="5" spans="1:11" x14ac:dyDescent="0.25">
      <c r="A5" s="3">
        <v>4</v>
      </c>
      <c r="B5" s="3">
        <v>0.2</v>
      </c>
      <c r="C5" s="3">
        <v>4</v>
      </c>
      <c r="E5" s="4" t="s">
        <v>38</v>
      </c>
      <c r="F5" s="4">
        <v>9</v>
      </c>
      <c r="G5" s="4">
        <v>45</v>
      </c>
      <c r="H5" s="4">
        <v>5</v>
      </c>
      <c r="I5" s="4">
        <v>7.5</v>
      </c>
    </row>
    <row r="6" spans="1:11" x14ac:dyDescent="0.25">
      <c r="A6" s="3">
        <v>5</v>
      </c>
      <c r="B6" s="3">
        <v>0.3</v>
      </c>
      <c r="C6" s="3">
        <v>3</v>
      </c>
      <c r="E6" s="4" t="s">
        <v>45</v>
      </c>
      <c r="F6" s="4">
        <v>9</v>
      </c>
      <c r="G6" s="4">
        <v>2.7</v>
      </c>
      <c r="H6" s="4">
        <v>0.30000000000000004</v>
      </c>
      <c r="I6" s="4">
        <v>4.1000000000000009E-2</v>
      </c>
    </row>
    <row r="7" spans="1:11" ht="15.75" thickBot="1" x14ac:dyDescent="0.3">
      <c r="A7" s="3">
        <v>6</v>
      </c>
      <c r="B7" s="3">
        <v>0.24</v>
      </c>
      <c r="C7" s="3">
        <v>2</v>
      </c>
      <c r="E7" s="5" t="s">
        <v>46</v>
      </c>
      <c r="F7" s="5">
        <v>9</v>
      </c>
      <c r="G7" s="5">
        <v>25</v>
      </c>
      <c r="H7" s="5">
        <v>2.7777777777777777</v>
      </c>
      <c r="I7" s="5">
        <v>0.44444444444444464</v>
      </c>
    </row>
    <row r="8" spans="1:11" x14ac:dyDescent="0.25">
      <c r="A8" s="3">
        <v>7</v>
      </c>
      <c r="B8" s="3">
        <v>0.18</v>
      </c>
      <c r="C8" s="3">
        <v>3</v>
      </c>
    </row>
    <row r="9" spans="1:11" x14ac:dyDescent="0.25">
      <c r="A9" s="3">
        <v>8</v>
      </c>
      <c r="B9" s="3">
        <v>0.12</v>
      </c>
      <c r="C9" s="3">
        <v>3</v>
      </c>
    </row>
    <row r="10" spans="1:11" ht="15.75" thickBot="1" x14ac:dyDescent="0.3">
      <c r="A10" s="3">
        <v>9</v>
      </c>
      <c r="B10" s="3">
        <v>6.0000000000000102E-2</v>
      </c>
      <c r="C10" s="3">
        <v>2</v>
      </c>
      <c r="E10" t="s">
        <v>72</v>
      </c>
    </row>
    <row r="11" spans="1:11" x14ac:dyDescent="0.25">
      <c r="E11" s="6" t="s">
        <v>73</v>
      </c>
      <c r="F11" s="6" t="s">
        <v>74</v>
      </c>
      <c r="G11" s="6" t="s">
        <v>75</v>
      </c>
      <c r="H11" s="6" t="s">
        <v>76</v>
      </c>
      <c r="I11" s="6" t="s">
        <v>77</v>
      </c>
      <c r="J11" s="6" t="s">
        <v>78</v>
      </c>
      <c r="K11" s="6" t="s">
        <v>79</v>
      </c>
    </row>
    <row r="12" spans="1:11" x14ac:dyDescent="0.25">
      <c r="E12" s="4" t="s">
        <v>80</v>
      </c>
      <c r="F12" s="4">
        <v>99.50296296296294</v>
      </c>
      <c r="G12" s="4">
        <v>2</v>
      </c>
      <c r="H12" s="4">
        <v>49.75148148148147</v>
      </c>
      <c r="I12" s="4">
        <v>18.690812450430641</v>
      </c>
      <c r="J12" s="4">
        <v>1.2766572893918676E-5</v>
      </c>
      <c r="K12" s="4">
        <v>3.4028261053501945</v>
      </c>
    </row>
    <row r="13" spans="1:11" x14ac:dyDescent="0.25">
      <c r="E13" s="4" t="s">
        <v>81</v>
      </c>
      <c r="F13" s="4">
        <v>63.88355555555556</v>
      </c>
      <c r="G13" s="4">
        <v>24</v>
      </c>
      <c r="H13" s="4">
        <v>2.6618148148148149</v>
      </c>
      <c r="I13" s="4"/>
      <c r="J13" s="4"/>
      <c r="K13" s="4"/>
    </row>
    <row r="14" spans="1:11" x14ac:dyDescent="0.25">
      <c r="E14" s="4"/>
      <c r="F14" s="4"/>
      <c r="G14" s="4"/>
      <c r="H14" s="4"/>
      <c r="I14" s="4"/>
      <c r="J14" s="4"/>
      <c r="K14" s="4"/>
    </row>
    <row r="15" spans="1:11" ht="15.75" thickBot="1" x14ac:dyDescent="0.3">
      <c r="E15" s="5" t="s">
        <v>21</v>
      </c>
      <c r="F15" s="5">
        <v>163.3865185185185</v>
      </c>
      <c r="G15" s="5">
        <v>26</v>
      </c>
      <c r="H15" s="5"/>
      <c r="I15" s="5"/>
      <c r="J15" s="5"/>
      <c r="K15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6" sqref="J16"/>
    </sheetView>
  </sheetViews>
  <sheetFormatPr defaultRowHeight="15" x14ac:dyDescent="0.25"/>
  <cols>
    <col min="1" max="1" width="12" customWidth="1"/>
    <col min="2" max="2" width="12.28515625" customWidth="1"/>
    <col min="3" max="3" width="13.85546875" customWidth="1"/>
    <col min="5" max="5" width="33.28515625" bestFit="1" customWidth="1"/>
    <col min="6" max="11" width="12" bestFit="1" customWidth="1"/>
  </cols>
  <sheetData>
    <row r="1" spans="1:8" x14ac:dyDescent="0.25">
      <c r="A1" s="2" t="s">
        <v>38</v>
      </c>
      <c r="B1" s="2" t="s">
        <v>45</v>
      </c>
      <c r="C1" s="2" t="s">
        <v>46</v>
      </c>
      <c r="E1" t="s">
        <v>82</v>
      </c>
    </row>
    <row r="2" spans="1:8" x14ac:dyDescent="0.25">
      <c r="A2" s="3">
        <v>1</v>
      </c>
      <c r="B2" s="3">
        <v>0.5</v>
      </c>
      <c r="C2" s="3">
        <v>3</v>
      </c>
    </row>
    <row r="3" spans="1:8" x14ac:dyDescent="0.25">
      <c r="A3" s="3">
        <v>2</v>
      </c>
      <c r="B3" s="3">
        <v>0.4</v>
      </c>
      <c r="C3" s="3">
        <v>2</v>
      </c>
      <c r="E3" t="s">
        <v>68</v>
      </c>
      <c r="F3" t="s">
        <v>45</v>
      </c>
      <c r="G3" t="s">
        <v>46</v>
      </c>
      <c r="H3" t="s">
        <v>21</v>
      </c>
    </row>
    <row r="4" spans="1:8" ht="15.75" thickBot="1" x14ac:dyDescent="0.3">
      <c r="A4" s="3">
        <v>3</v>
      </c>
      <c r="B4" s="3">
        <v>0.7</v>
      </c>
      <c r="C4" s="3">
        <v>3</v>
      </c>
      <c r="E4" s="11">
        <v>1</v>
      </c>
      <c r="F4" s="11"/>
      <c r="G4" s="11"/>
      <c r="H4" s="11"/>
    </row>
    <row r="5" spans="1:8" x14ac:dyDescent="0.25">
      <c r="A5" s="3">
        <v>4</v>
      </c>
      <c r="B5" s="3">
        <v>0.2</v>
      </c>
      <c r="C5" s="3">
        <v>4</v>
      </c>
      <c r="E5" s="4" t="s">
        <v>13</v>
      </c>
      <c r="F5" s="4">
        <v>3</v>
      </c>
      <c r="G5" s="4">
        <v>3</v>
      </c>
      <c r="H5" s="4">
        <v>6</v>
      </c>
    </row>
    <row r="6" spans="1:8" x14ac:dyDescent="0.25">
      <c r="A6" s="3">
        <v>5</v>
      </c>
      <c r="B6" s="3">
        <v>0.3</v>
      </c>
      <c r="C6" s="3">
        <v>3</v>
      </c>
      <c r="E6" s="4" t="s">
        <v>12</v>
      </c>
      <c r="F6" s="4">
        <v>1.6</v>
      </c>
      <c r="G6" s="4">
        <v>8</v>
      </c>
      <c r="H6" s="4">
        <v>9.6000000000000014</v>
      </c>
    </row>
    <row r="7" spans="1:8" x14ac:dyDescent="0.25">
      <c r="A7" s="3">
        <v>6</v>
      </c>
      <c r="B7" s="3">
        <v>0.24</v>
      </c>
      <c r="C7" s="3">
        <v>2</v>
      </c>
      <c r="E7" s="4" t="s">
        <v>70</v>
      </c>
      <c r="F7" s="4">
        <v>0.53333333333333333</v>
      </c>
      <c r="G7" s="4">
        <v>2.6666666666666665</v>
      </c>
      <c r="H7" s="4">
        <v>1.6000000000000003</v>
      </c>
    </row>
    <row r="8" spans="1:8" x14ac:dyDescent="0.25">
      <c r="A8" s="3">
        <v>7</v>
      </c>
      <c r="B8" s="3">
        <v>0.18</v>
      </c>
      <c r="C8" s="3">
        <v>3</v>
      </c>
      <c r="E8" s="4" t="s">
        <v>71</v>
      </c>
      <c r="F8" s="4">
        <v>2.3333333333333206E-2</v>
      </c>
      <c r="G8" s="4">
        <v>0.33333333333333393</v>
      </c>
      <c r="H8" s="4">
        <v>1.5079999999999987</v>
      </c>
    </row>
    <row r="9" spans="1:8" x14ac:dyDescent="0.25">
      <c r="A9" s="3">
        <v>8</v>
      </c>
      <c r="B9" s="3">
        <v>0.12</v>
      </c>
      <c r="C9" s="3">
        <v>3</v>
      </c>
      <c r="E9" s="4"/>
      <c r="F9" s="4"/>
      <c r="G9" s="4"/>
      <c r="H9" s="4"/>
    </row>
    <row r="10" spans="1:8" ht="15.75" thickBot="1" x14ac:dyDescent="0.3">
      <c r="A10" s="3">
        <v>9</v>
      </c>
      <c r="B10" s="3">
        <v>6.0000000000000102E-2</v>
      </c>
      <c r="C10" s="3">
        <v>2</v>
      </c>
      <c r="E10" s="11">
        <v>4</v>
      </c>
      <c r="F10" s="11"/>
      <c r="G10" s="11"/>
      <c r="H10" s="11"/>
    </row>
    <row r="11" spans="1:8" x14ac:dyDescent="0.25">
      <c r="E11" s="4" t="s">
        <v>13</v>
      </c>
      <c r="F11" s="4">
        <v>3</v>
      </c>
      <c r="G11" s="4">
        <v>3</v>
      </c>
      <c r="H11" s="4">
        <v>6</v>
      </c>
    </row>
    <row r="12" spans="1:8" x14ac:dyDescent="0.25">
      <c r="E12" s="4" t="s">
        <v>12</v>
      </c>
      <c r="F12" s="4">
        <v>0.74</v>
      </c>
      <c r="G12" s="4">
        <v>9</v>
      </c>
      <c r="H12" s="4">
        <v>9.74</v>
      </c>
    </row>
    <row r="13" spans="1:8" x14ac:dyDescent="0.25">
      <c r="E13" s="4" t="s">
        <v>70</v>
      </c>
      <c r="F13" s="4">
        <v>0.24666666666666667</v>
      </c>
      <c r="G13" s="4">
        <v>3</v>
      </c>
      <c r="H13" s="4">
        <v>1.6233333333333333</v>
      </c>
    </row>
    <row r="14" spans="1:8" x14ac:dyDescent="0.25">
      <c r="E14" s="4" t="s">
        <v>71</v>
      </c>
      <c r="F14" s="4">
        <v>2.5333333333333319E-3</v>
      </c>
      <c r="G14" s="4">
        <v>1</v>
      </c>
      <c r="H14" s="4">
        <v>2.6752666666666665</v>
      </c>
    </row>
    <row r="15" spans="1:8" x14ac:dyDescent="0.25">
      <c r="E15" s="4"/>
      <c r="F15" s="4"/>
      <c r="G15" s="4"/>
      <c r="H15" s="4"/>
    </row>
    <row r="16" spans="1:8" ht="15.75" thickBot="1" x14ac:dyDescent="0.3">
      <c r="E16" s="11">
        <v>7</v>
      </c>
      <c r="F16" s="11"/>
      <c r="G16" s="11"/>
      <c r="H16" s="11"/>
    </row>
    <row r="17" spans="5:11" x14ac:dyDescent="0.25">
      <c r="E17" s="4" t="s">
        <v>13</v>
      </c>
      <c r="F17" s="4">
        <v>3</v>
      </c>
      <c r="G17" s="4">
        <v>3</v>
      </c>
      <c r="H17" s="4">
        <v>6</v>
      </c>
    </row>
    <row r="18" spans="5:11" x14ac:dyDescent="0.25">
      <c r="E18" s="4" t="s">
        <v>12</v>
      </c>
      <c r="F18" s="4">
        <v>0.3600000000000001</v>
      </c>
      <c r="G18" s="4">
        <v>8</v>
      </c>
      <c r="H18" s="4">
        <v>8.3600000000000012</v>
      </c>
    </row>
    <row r="19" spans="5:11" x14ac:dyDescent="0.25">
      <c r="E19" s="4" t="s">
        <v>70</v>
      </c>
      <c r="F19" s="4">
        <v>0.12000000000000004</v>
      </c>
      <c r="G19" s="4">
        <v>2.6666666666666665</v>
      </c>
      <c r="H19" s="4">
        <v>1.3933333333333335</v>
      </c>
    </row>
    <row r="20" spans="5:11" x14ac:dyDescent="0.25">
      <c r="E20" s="4" t="s">
        <v>71</v>
      </c>
      <c r="F20" s="4">
        <v>3.5999999999999921E-3</v>
      </c>
      <c r="G20" s="4">
        <v>0.33333333333333393</v>
      </c>
      <c r="H20" s="4">
        <v>2.080426666666666</v>
      </c>
    </row>
    <row r="21" spans="5:11" x14ac:dyDescent="0.25">
      <c r="E21" s="4"/>
      <c r="F21" s="4"/>
      <c r="G21" s="4"/>
      <c r="H21" s="4"/>
    </row>
    <row r="22" spans="5:11" ht="15.75" thickBot="1" x14ac:dyDescent="0.3">
      <c r="E22" s="11" t="s">
        <v>21</v>
      </c>
      <c r="F22" s="11"/>
      <c r="G22" s="11"/>
      <c r="H22" s="11"/>
      <c r="I22" s="11"/>
    </row>
    <row r="23" spans="5:11" x14ac:dyDescent="0.25">
      <c r="E23" s="4" t="s">
        <v>13</v>
      </c>
      <c r="F23" s="4">
        <v>9</v>
      </c>
      <c r="G23" s="4">
        <v>9</v>
      </c>
      <c r="H23" s="4"/>
      <c r="I23" s="4"/>
    </row>
    <row r="24" spans="5:11" x14ac:dyDescent="0.25">
      <c r="E24" s="4" t="s">
        <v>12</v>
      </c>
      <c r="F24" s="4">
        <v>2.7</v>
      </c>
      <c r="G24" s="4">
        <v>25</v>
      </c>
      <c r="H24" s="4"/>
      <c r="I24" s="4"/>
    </row>
    <row r="25" spans="5:11" x14ac:dyDescent="0.25">
      <c r="E25" s="4" t="s">
        <v>70</v>
      </c>
      <c r="F25" s="4">
        <v>0.30000000000000004</v>
      </c>
      <c r="G25" s="4">
        <v>2.7777777777777777</v>
      </c>
      <c r="H25" s="4"/>
      <c r="I25" s="4"/>
    </row>
    <row r="26" spans="5:11" x14ac:dyDescent="0.25">
      <c r="E26" s="4" t="s">
        <v>71</v>
      </c>
      <c r="F26" s="4">
        <v>4.1000000000000009E-2</v>
      </c>
      <c r="G26" s="4">
        <v>0.44444444444444464</v>
      </c>
      <c r="H26" s="4"/>
      <c r="I26" s="4"/>
    </row>
    <row r="27" spans="5:11" x14ac:dyDescent="0.25">
      <c r="E27" s="4"/>
      <c r="F27" s="4"/>
      <c r="G27" s="4"/>
      <c r="H27" s="4"/>
      <c r="I27" s="4"/>
    </row>
    <row r="29" spans="5:11" ht="15.75" thickBot="1" x14ac:dyDescent="0.3">
      <c r="E29" t="s">
        <v>72</v>
      </c>
    </row>
    <row r="30" spans="5:11" x14ac:dyDescent="0.25">
      <c r="E30" s="6" t="s">
        <v>73</v>
      </c>
      <c r="F30" s="6" t="s">
        <v>74</v>
      </c>
      <c r="G30" s="6" t="s">
        <v>75</v>
      </c>
      <c r="H30" s="6" t="s">
        <v>76</v>
      </c>
      <c r="I30" s="6" t="s">
        <v>77</v>
      </c>
      <c r="J30" s="6" t="s">
        <v>78</v>
      </c>
      <c r="K30" s="6" t="s">
        <v>79</v>
      </c>
    </row>
    <row r="31" spans="5:11" x14ac:dyDescent="0.25">
      <c r="E31" s="4" t="s">
        <v>83</v>
      </c>
      <c r="F31" s="4">
        <v>0.19231111111111687</v>
      </c>
      <c r="G31" s="4">
        <v>2</v>
      </c>
      <c r="H31" s="4">
        <v>9.6155555555558436E-2</v>
      </c>
      <c r="I31" s="4">
        <v>0.34014621492022079</v>
      </c>
      <c r="J31" s="4">
        <v>0.71830991435313796</v>
      </c>
      <c r="K31" s="4">
        <v>3.8852938346523942</v>
      </c>
    </row>
    <row r="32" spans="5:11" x14ac:dyDescent="0.25">
      <c r="E32" s="4" t="s">
        <v>84</v>
      </c>
      <c r="F32" s="4">
        <v>27.627222222222226</v>
      </c>
      <c r="G32" s="4">
        <v>1</v>
      </c>
      <c r="H32" s="4">
        <v>27.627222222222226</v>
      </c>
      <c r="I32" s="4">
        <v>97.7301312789875</v>
      </c>
      <c r="J32" s="4">
        <v>4.0537092563194524E-7</v>
      </c>
      <c r="K32" s="4">
        <v>4.7472253467225149</v>
      </c>
    </row>
    <row r="33" spans="5:11" x14ac:dyDescent="0.25">
      <c r="E33" s="4" t="s">
        <v>85</v>
      </c>
      <c r="F33" s="4">
        <v>0.29897777777777268</v>
      </c>
      <c r="G33" s="4">
        <v>2</v>
      </c>
      <c r="H33" s="4">
        <v>0.14948888888888634</v>
      </c>
      <c r="I33" s="4">
        <v>0.52881062809526647</v>
      </c>
      <c r="J33" s="4">
        <v>0.60242511793044673</v>
      </c>
      <c r="K33" s="4">
        <v>3.8852938346523942</v>
      </c>
    </row>
    <row r="34" spans="5:11" x14ac:dyDescent="0.25">
      <c r="E34" s="4" t="s">
        <v>86</v>
      </c>
      <c r="F34" s="4">
        <v>3.392266666666667</v>
      </c>
      <c r="G34" s="4">
        <v>12</v>
      </c>
      <c r="H34" s="4">
        <v>0.28268888888888893</v>
      </c>
      <c r="I34" s="4"/>
      <c r="J34" s="4"/>
      <c r="K34" s="4"/>
    </row>
    <row r="35" spans="5:11" x14ac:dyDescent="0.25">
      <c r="E35" s="4"/>
      <c r="F35" s="4"/>
      <c r="G35" s="4"/>
      <c r="H35" s="4"/>
      <c r="I35" s="4"/>
      <c r="J35" s="4"/>
      <c r="K35" s="4"/>
    </row>
    <row r="36" spans="5:11" ht="15.75" thickBot="1" x14ac:dyDescent="0.3">
      <c r="E36" s="5" t="s">
        <v>21</v>
      </c>
      <c r="F36" s="5">
        <v>31.510777777777783</v>
      </c>
      <c r="G36" s="5">
        <v>17</v>
      </c>
      <c r="H36" s="5"/>
      <c r="I36" s="5"/>
      <c r="J36" s="5"/>
      <c r="K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DescriptiveStats</vt:lpstr>
      <vt:lpstr>SecondaryData</vt:lpstr>
      <vt:lpstr>Chi Square</vt:lpstr>
      <vt:lpstr>Random Sampling</vt:lpstr>
      <vt:lpstr>ANOVA-SingleFactor</vt:lpstr>
      <vt:lpstr>ANOVA-2 Factor</vt:lpstr>
    </vt:vector>
  </TitlesOfParts>
  <Company>Oprekin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2020-01-23T02:15:35Z</dcterms:created>
  <dcterms:modified xsi:type="dcterms:W3CDTF">2020-01-23T04:30:04Z</dcterms:modified>
</cp:coreProperties>
</file>