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cruz/Documents/GitHub/DATA-608/Story 02/"/>
    </mc:Choice>
  </mc:AlternateContent>
  <xr:revisionPtr revIDLastSave="0" documentId="13_ncr:9_{B209D662-7AB9-8245-AAF8-38AEA3F0DEBC}" xr6:coauthVersionLast="47" xr6:coauthVersionMax="47" xr10:uidLastSave="{00000000-0000-0000-0000-000000000000}"/>
  <bookViews>
    <workbookView xWindow="15320" yWindow="-28180" windowWidth="51200" windowHeight="28180" xr2:uid="{8699EB1D-A559-BD44-8328-4658995C49F7}"/>
  </bookViews>
  <sheets>
    <sheet name="Summary" sheetId="2" r:id="rId1"/>
    <sheet name="macro_last25yrs_bls_fred" sheetId="1" r:id="rId2"/>
  </sheets>
  <definedNames>
    <definedName name="_xlchart.v1.0" hidden="1">macro_last25yrs_bls_fred!$F$2:$F$301</definedName>
    <definedName name="_xlchart.v1.1" hidden="1">macro_last25yrs_bls_fred!$G$1</definedName>
    <definedName name="_xlchart.v1.10" hidden="1">macro_last25yrs_bls_fred!$G$1</definedName>
    <definedName name="_xlchart.v1.11" hidden="1">macro_last25yrs_bls_fred!$G$2:$G$301</definedName>
    <definedName name="_xlchart.v1.2" hidden="1">macro_last25yrs_bls_fred!$G$2:$G$301</definedName>
    <definedName name="_xlchart.v1.3" hidden="1">macro_last25yrs_bls_fred!$F$2:$F$301</definedName>
    <definedName name="_xlchart.v1.4" hidden="1">macro_last25yrs_bls_fred!$G$1</definedName>
    <definedName name="_xlchart.v1.5" hidden="1">macro_last25yrs_bls_fred!$G$2:$G$301</definedName>
    <definedName name="_xlchart.v1.6" hidden="1">macro_last25yrs_bls_fred!$F$2:$F$301</definedName>
    <definedName name="_xlchart.v1.7" hidden="1">macro_last25yrs_bls_fred!$G$1</definedName>
    <definedName name="_xlchart.v1.8" hidden="1">macro_last25yrs_bls_fred!$G$2:$G$301</definedName>
    <definedName name="_xlchart.v1.9" hidden="1">macro_last25yrs_bls_fred!$F$2:$F$301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3" i="1" l="1"/>
  <c r="L30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14" i="1"/>
  <c r="M14" i="1"/>
  <c r="M15" i="1"/>
  <c r="M16" i="1"/>
  <c r="M17" i="1"/>
  <c r="M18" i="1"/>
  <c r="M3" i="1"/>
  <c r="M4" i="1"/>
  <c r="M5" i="1"/>
  <c r="M6" i="1"/>
  <c r="M7" i="1"/>
  <c r="M8" i="1"/>
  <c r="M9" i="1"/>
  <c r="M10" i="1"/>
  <c r="M11" i="1"/>
  <c r="M12" i="1"/>
  <c r="M13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tc={1CB1CC7F-0E85-B34E-90A8-32EFAFB3CB76}</author>
  </authors>
  <commentList>
    <comment ref="B1" authorId="0" shapeId="0" xr:uid="{1CB1CC7F-0E85-B34E-90A8-32EFAFB3CB76}">
      <text>
        <t>[Threaded comment]
Your version of Excel allows you to read this threaded comment; however, any edits to it will get removed if the file is opened in a newer version of Excel. Learn more: https://go.microsoft.com/fwlink/?linkid=870924
Comment:
    CPI Seasonally Adj.</t>
      </text>
    </comment>
  </commentList>
</comments>
</file>

<file path=xl/sharedStrings.xml><?xml version="1.0" encoding="utf-8"?>
<sst xmlns="http://schemas.openxmlformats.org/spreadsheetml/2006/main" count="15" uniqueCount="15">
  <si>
    <t>CPI</t>
  </si>
  <si>
    <t>Date</t>
  </si>
  <si>
    <t>Unemployment Rate</t>
  </si>
  <si>
    <t>FED Fund Rate</t>
  </si>
  <si>
    <t>CPI YoY</t>
  </si>
  <si>
    <t>Unemployment Rate %</t>
  </si>
  <si>
    <t>Inflation Goal (2%)</t>
  </si>
  <si>
    <t>NROU</t>
  </si>
  <si>
    <t>NROU %</t>
  </si>
  <si>
    <t>Unemployment Goal (NROU)</t>
  </si>
  <si>
    <t>Fed Mandate Met</t>
  </si>
  <si>
    <t>FED Fund Rate %</t>
  </si>
  <si>
    <t>AxisLabel</t>
  </si>
  <si>
    <t>Mandate Not Met</t>
  </si>
  <si>
    <t>Mandate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</si>
</sst>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m\ yyyy"/>
    <numFmt numFmtId="168" formatCode="0.0%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167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8" fontId="19" fillId="0" borderId="0" xfId="1" applyNumberFormat="1" applyFont="1" applyAlignment="1">
      <alignment horizontal="center"/>
    </xf>
    <xf numFmtId="10" fontId="19" fillId="0" borderId="0" xfId="1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43" applyFont="1" applyAlignment="1">
      <alignment horizontal="center"/>
    </xf>
    <xf numFmtId="0" fontId="19" fillId="0" borderId="0" xfId="0" applyFont="1"/>
    <xf numFmtId="168" fontId="19" fillId="0" borderId="0" xfId="1" applyNumberFormat="1" applyFont="1"/>
    <xf numFmtId="0" fontId="23" fillId="0" borderId="0" xfId="0" applyFont="1"/>
    <xf numFmtId="0" fontId="19" fillId="0" borderId="0" xfId="0" applyFont="1" applyAlignment="1">
      <alignment horizontal="right"/>
    </xf>
    <xf numFmtId="10" fontId="19" fillId="0" borderId="0" xfId="0" applyNumberFormat="1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800" b="1">
                <a:latin typeface="Calibri" panose="020F0502020204030204" pitchFamily="34" charset="0"/>
                <a:cs typeface="Calibri" panose="020F0502020204030204" pitchFamily="34" charset="0"/>
              </a:rPr>
              <a:t>Inflation (YoY), Unemployment</a:t>
            </a:r>
            <a:r>
              <a:rPr lang="en-US" sz="1800" b="1" baseline="0">
                <a:latin typeface="Calibri" panose="020F0502020204030204" pitchFamily="34" charset="0"/>
                <a:cs typeface="Calibri" panose="020F0502020204030204" pitchFamily="34" charset="0"/>
              </a:rPr>
              <a:t> and the Fed Fund Rates typically follows each other's patterns</a:t>
            </a:r>
            <a:endParaRPr lang="en-US" sz="18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Inflation (YoY 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macro_last25yrs_bls_fred!$M$14:$M$301</c:f>
              <c:strCache>
                <c:ptCount val="288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 2002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Oct</c:v>
                </c:pt>
                <c:pt idx="14">
                  <c:v>Nov</c:v>
                </c:pt>
                <c:pt idx="15">
                  <c:v>Dec</c:v>
                </c:pt>
                <c:pt idx="16">
                  <c:v>Jan 2003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  <c:pt idx="28">
                  <c:v>Jan 2004</c:v>
                </c:pt>
                <c:pt idx="29">
                  <c:v>Feb</c:v>
                </c:pt>
                <c:pt idx="30">
                  <c:v>Mar</c:v>
                </c:pt>
                <c:pt idx="31">
                  <c:v>Apr</c:v>
                </c:pt>
                <c:pt idx="32">
                  <c:v>May</c:v>
                </c:pt>
                <c:pt idx="33">
                  <c:v>Jun</c:v>
                </c:pt>
                <c:pt idx="34">
                  <c:v>Jul</c:v>
                </c:pt>
                <c:pt idx="35">
                  <c:v>Aug</c:v>
                </c:pt>
                <c:pt idx="36">
                  <c:v>Sep</c:v>
                </c:pt>
                <c:pt idx="37">
                  <c:v>Oct</c:v>
                </c:pt>
                <c:pt idx="38">
                  <c:v>Nov</c:v>
                </c:pt>
                <c:pt idx="39">
                  <c:v>Dec</c:v>
                </c:pt>
                <c:pt idx="40">
                  <c:v>Jan 2005</c:v>
                </c:pt>
                <c:pt idx="41">
                  <c:v>Feb</c:v>
                </c:pt>
                <c:pt idx="42">
                  <c:v>Mar</c:v>
                </c:pt>
                <c:pt idx="43">
                  <c:v>Apr</c:v>
                </c:pt>
                <c:pt idx="44">
                  <c:v>May</c:v>
                </c:pt>
                <c:pt idx="45">
                  <c:v>Jun</c:v>
                </c:pt>
                <c:pt idx="46">
                  <c:v>Jul</c:v>
                </c:pt>
                <c:pt idx="47">
                  <c:v>Aug</c:v>
                </c:pt>
                <c:pt idx="48">
                  <c:v>Sep</c:v>
                </c:pt>
                <c:pt idx="49">
                  <c:v>Oct</c:v>
                </c:pt>
                <c:pt idx="50">
                  <c:v>Nov</c:v>
                </c:pt>
                <c:pt idx="51">
                  <c:v>Dec</c:v>
                </c:pt>
                <c:pt idx="52">
                  <c:v>Jan 2006</c:v>
                </c:pt>
                <c:pt idx="53">
                  <c:v>Feb</c:v>
                </c:pt>
                <c:pt idx="54">
                  <c:v>Mar</c:v>
                </c:pt>
                <c:pt idx="55">
                  <c:v>Apr</c:v>
                </c:pt>
                <c:pt idx="56">
                  <c:v>May</c:v>
                </c:pt>
                <c:pt idx="57">
                  <c:v>Jun</c:v>
                </c:pt>
                <c:pt idx="58">
                  <c:v>Jul</c:v>
                </c:pt>
                <c:pt idx="59">
                  <c:v>Aug</c:v>
                </c:pt>
                <c:pt idx="60">
                  <c:v>Sep</c:v>
                </c:pt>
                <c:pt idx="61">
                  <c:v>Oct</c:v>
                </c:pt>
                <c:pt idx="62">
                  <c:v>Nov</c:v>
                </c:pt>
                <c:pt idx="63">
                  <c:v>Dec</c:v>
                </c:pt>
                <c:pt idx="64">
                  <c:v>Jan 2007</c:v>
                </c:pt>
                <c:pt idx="65">
                  <c:v>Feb</c:v>
                </c:pt>
                <c:pt idx="66">
                  <c:v>Mar</c:v>
                </c:pt>
                <c:pt idx="67">
                  <c:v>Apr</c:v>
                </c:pt>
                <c:pt idx="68">
                  <c:v>May</c:v>
                </c:pt>
                <c:pt idx="69">
                  <c:v>Jun</c:v>
                </c:pt>
                <c:pt idx="70">
                  <c:v>Jul</c:v>
                </c:pt>
                <c:pt idx="71">
                  <c:v>Aug</c:v>
                </c:pt>
                <c:pt idx="72">
                  <c:v>Sep</c:v>
                </c:pt>
                <c:pt idx="73">
                  <c:v>Oct</c:v>
                </c:pt>
                <c:pt idx="74">
                  <c:v>Nov</c:v>
                </c:pt>
                <c:pt idx="75">
                  <c:v>Dec</c:v>
                </c:pt>
                <c:pt idx="76">
                  <c:v>Jan 2008</c:v>
                </c:pt>
                <c:pt idx="77">
                  <c:v>Feb</c:v>
                </c:pt>
                <c:pt idx="78">
                  <c:v>Mar</c:v>
                </c:pt>
                <c:pt idx="79">
                  <c:v>Apr</c:v>
                </c:pt>
                <c:pt idx="80">
                  <c:v>May</c:v>
                </c:pt>
                <c:pt idx="81">
                  <c:v>Jun</c:v>
                </c:pt>
                <c:pt idx="82">
                  <c:v>Jul</c:v>
                </c:pt>
                <c:pt idx="83">
                  <c:v>Aug</c:v>
                </c:pt>
                <c:pt idx="84">
                  <c:v>Sep</c:v>
                </c:pt>
                <c:pt idx="85">
                  <c:v>Oct</c:v>
                </c:pt>
                <c:pt idx="86">
                  <c:v>Nov</c:v>
                </c:pt>
                <c:pt idx="87">
                  <c:v>Dec</c:v>
                </c:pt>
                <c:pt idx="88">
                  <c:v>Jan 2009</c:v>
                </c:pt>
                <c:pt idx="89">
                  <c:v>Feb</c:v>
                </c:pt>
                <c:pt idx="90">
                  <c:v>Mar</c:v>
                </c:pt>
                <c:pt idx="91">
                  <c:v>Apr</c:v>
                </c:pt>
                <c:pt idx="92">
                  <c:v>May</c:v>
                </c:pt>
                <c:pt idx="93">
                  <c:v>Jun</c:v>
                </c:pt>
                <c:pt idx="94">
                  <c:v>Jul</c:v>
                </c:pt>
                <c:pt idx="95">
                  <c:v>Aug</c:v>
                </c:pt>
                <c:pt idx="96">
                  <c:v>Sep</c:v>
                </c:pt>
                <c:pt idx="97">
                  <c:v>Oct</c:v>
                </c:pt>
                <c:pt idx="98">
                  <c:v>Nov</c:v>
                </c:pt>
                <c:pt idx="99">
                  <c:v>Dec</c:v>
                </c:pt>
                <c:pt idx="100">
                  <c:v>Jan 2010</c:v>
                </c:pt>
                <c:pt idx="101">
                  <c:v>Feb</c:v>
                </c:pt>
                <c:pt idx="102">
                  <c:v>Mar</c:v>
                </c:pt>
                <c:pt idx="103">
                  <c:v>Apr</c:v>
                </c:pt>
                <c:pt idx="104">
                  <c:v>May</c:v>
                </c:pt>
                <c:pt idx="105">
                  <c:v>Jun</c:v>
                </c:pt>
                <c:pt idx="106">
                  <c:v>Jul</c:v>
                </c:pt>
                <c:pt idx="107">
                  <c:v>Aug</c:v>
                </c:pt>
                <c:pt idx="108">
                  <c:v>Sep</c:v>
                </c:pt>
                <c:pt idx="109">
                  <c:v>Oct</c:v>
                </c:pt>
                <c:pt idx="110">
                  <c:v>Nov</c:v>
                </c:pt>
                <c:pt idx="111">
                  <c:v>Dec</c:v>
                </c:pt>
                <c:pt idx="112">
                  <c:v>Jan 2011</c:v>
                </c:pt>
                <c:pt idx="113">
                  <c:v>Feb</c:v>
                </c:pt>
                <c:pt idx="114">
                  <c:v>Mar</c:v>
                </c:pt>
                <c:pt idx="115">
                  <c:v>Apr</c:v>
                </c:pt>
                <c:pt idx="116">
                  <c:v>May</c:v>
                </c:pt>
                <c:pt idx="117">
                  <c:v>Jun</c:v>
                </c:pt>
                <c:pt idx="118">
                  <c:v>Jul</c:v>
                </c:pt>
                <c:pt idx="119">
                  <c:v>Aug</c:v>
                </c:pt>
                <c:pt idx="120">
                  <c:v>Sep</c:v>
                </c:pt>
                <c:pt idx="121">
                  <c:v>Oct</c:v>
                </c:pt>
                <c:pt idx="122">
                  <c:v>Nov</c:v>
                </c:pt>
                <c:pt idx="123">
                  <c:v>Dec</c:v>
                </c:pt>
                <c:pt idx="124">
                  <c:v>Jan 2012</c:v>
                </c:pt>
                <c:pt idx="125">
                  <c:v>Feb</c:v>
                </c:pt>
                <c:pt idx="126">
                  <c:v>Mar</c:v>
                </c:pt>
                <c:pt idx="127">
                  <c:v>Apr</c:v>
                </c:pt>
                <c:pt idx="128">
                  <c:v>May</c:v>
                </c:pt>
                <c:pt idx="129">
                  <c:v>Jun</c:v>
                </c:pt>
                <c:pt idx="130">
                  <c:v>Jul</c:v>
                </c:pt>
                <c:pt idx="131">
                  <c:v>Aug</c:v>
                </c:pt>
                <c:pt idx="132">
                  <c:v>Sep</c:v>
                </c:pt>
                <c:pt idx="133">
                  <c:v>Oct</c:v>
                </c:pt>
                <c:pt idx="134">
                  <c:v>Nov</c:v>
                </c:pt>
                <c:pt idx="135">
                  <c:v>Dec</c:v>
                </c:pt>
                <c:pt idx="136">
                  <c:v>Jan 2013</c:v>
                </c:pt>
                <c:pt idx="137">
                  <c:v>Feb</c:v>
                </c:pt>
                <c:pt idx="138">
                  <c:v>Mar</c:v>
                </c:pt>
                <c:pt idx="139">
                  <c:v>Apr</c:v>
                </c:pt>
                <c:pt idx="140">
                  <c:v>May</c:v>
                </c:pt>
                <c:pt idx="141">
                  <c:v>Jun</c:v>
                </c:pt>
                <c:pt idx="142">
                  <c:v>Jul</c:v>
                </c:pt>
                <c:pt idx="143">
                  <c:v>Aug</c:v>
                </c:pt>
                <c:pt idx="144">
                  <c:v>Sep</c:v>
                </c:pt>
                <c:pt idx="145">
                  <c:v>Oct</c:v>
                </c:pt>
                <c:pt idx="146">
                  <c:v>Nov</c:v>
                </c:pt>
                <c:pt idx="147">
                  <c:v>Dec</c:v>
                </c:pt>
                <c:pt idx="148">
                  <c:v>Jan 2014</c:v>
                </c:pt>
                <c:pt idx="149">
                  <c:v>Feb</c:v>
                </c:pt>
                <c:pt idx="150">
                  <c:v>Mar</c:v>
                </c:pt>
                <c:pt idx="151">
                  <c:v>Apr</c:v>
                </c:pt>
                <c:pt idx="152">
                  <c:v>May</c:v>
                </c:pt>
                <c:pt idx="153">
                  <c:v>Jun</c:v>
                </c:pt>
                <c:pt idx="154">
                  <c:v>Jul</c:v>
                </c:pt>
                <c:pt idx="155">
                  <c:v>Aug</c:v>
                </c:pt>
                <c:pt idx="156">
                  <c:v>Sep</c:v>
                </c:pt>
                <c:pt idx="157">
                  <c:v>Oct</c:v>
                </c:pt>
                <c:pt idx="158">
                  <c:v>Nov</c:v>
                </c:pt>
                <c:pt idx="159">
                  <c:v>Dec</c:v>
                </c:pt>
                <c:pt idx="160">
                  <c:v>Jan 2015</c:v>
                </c:pt>
                <c:pt idx="161">
                  <c:v>Feb</c:v>
                </c:pt>
                <c:pt idx="162">
                  <c:v>Mar</c:v>
                </c:pt>
                <c:pt idx="163">
                  <c:v>Apr</c:v>
                </c:pt>
                <c:pt idx="164">
                  <c:v>May</c:v>
                </c:pt>
                <c:pt idx="165">
                  <c:v>Jun</c:v>
                </c:pt>
                <c:pt idx="166">
                  <c:v>Jul</c:v>
                </c:pt>
                <c:pt idx="167">
                  <c:v>Aug</c:v>
                </c:pt>
                <c:pt idx="168">
                  <c:v>Sep</c:v>
                </c:pt>
                <c:pt idx="169">
                  <c:v>Oct</c:v>
                </c:pt>
                <c:pt idx="170">
                  <c:v>Nov</c:v>
                </c:pt>
                <c:pt idx="171">
                  <c:v>Dec</c:v>
                </c:pt>
                <c:pt idx="172">
                  <c:v>Jan 2016</c:v>
                </c:pt>
                <c:pt idx="173">
                  <c:v>Feb</c:v>
                </c:pt>
                <c:pt idx="174">
                  <c:v>Mar</c:v>
                </c:pt>
                <c:pt idx="175">
                  <c:v>Apr</c:v>
                </c:pt>
                <c:pt idx="176">
                  <c:v>May</c:v>
                </c:pt>
                <c:pt idx="177">
                  <c:v>Jun</c:v>
                </c:pt>
                <c:pt idx="178">
                  <c:v>Jul</c:v>
                </c:pt>
                <c:pt idx="179">
                  <c:v>Aug</c:v>
                </c:pt>
                <c:pt idx="180">
                  <c:v>Sep</c:v>
                </c:pt>
                <c:pt idx="181">
                  <c:v>Oct</c:v>
                </c:pt>
                <c:pt idx="182">
                  <c:v>Nov</c:v>
                </c:pt>
                <c:pt idx="183">
                  <c:v>Dec</c:v>
                </c:pt>
                <c:pt idx="184">
                  <c:v>Jan 2017</c:v>
                </c:pt>
                <c:pt idx="185">
                  <c:v>Feb</c:v>
                </c:pt>
                <c:pt idx="186">
                  <c:v>Mar</c:v>
                </c:pt>
                <c:pt idx="187">
                  <c:v>Apr</c:v>
                </c:pt>
                <c:pt idx="188">
                  <c:v>May</c:v>
                </c:pt>
                <c:pt idx="189">
                  <c:v>Jun</c:v>
                </c:pt>
                <c:pt idx="190">
                  <c:v>Jul</c:v>
                </c:pt>
                <c:pt idx="191">
                  <c:v>Aug</c:v>
                </c:pt>
                <c:pt idx="192">
                  <c:v>Sep</c:v>
                </c:pt>
                <c:pt idx="193">
                  <c:v>Oct</c:v>
                </c:pt>
                <c:pt idx="194">
                  <c:v>Nov</c:v>
                </c:pt>
                <c:pt idx="195">
                  <c:v>Dec</c:v>
                </c:pt>
                <c:pt idx="196">
                  <c:v>Jan 2018</c:v>
                </c:pt>
                <c:pt idx="197">
                  <c:v>Feb</c:v>
                </c:pt>
                <c:pt idx="198">
                  <c:v>Mar</c:v>
                </c:pt>
                <c:pt idx="199">
                  <c:v>Apr</c:v>
                </c:pt>
                <c:pt idx="200">
                  <c:v>May</c:v>
                </c:pt>
                <c:pt idx="201">
                  <c:v>Jun</c:v>
                </c:pt>
                <c:pt idx="202">
                  <c:v>Jul</c:v>
                </c:pt>
                <c:pt idx="203">
                  <c:v>Aug</c:v>
                </c:pt>
                <c:pt idx="204">
                  <c:v>Sep</c:v>
                </c:pt>
                <c:pt idx="205">
                  <c:v>Oct</c:v>
                </c:pt>
                <c:pt idx="206">
                  <c:v>Nov</c:v>
                </c:pt>
                <c:pt idx="207">
                  <c:v>Dec</c:v>
                </c:pt>
                <c:pt idx="208">
                  <c:v>Jan 2019</c:v>
                </c:pt>
                <c:pt idx="209">
                  <c:v>Feb</c:v>
                </c:pt>
                <c:pt idx="210">
                  <c:v>Mar</c:v>
                </c:pt>
                <c:pt idx="211">
                  <c:v>Apr</c:v>
                </c:pt>
                <c:pt idx="212">
                  <c:v>May</c:v>
                </c:pt>
                <c:pt idx="213">
                  <c:v>Jun</c:v>
                </c:pt>
                <c:pt idx="214">
                  <c:v>Jul</c:v>
                </c:pt>
                <c:pt idx="215">
                  <c:v>Aug</c:v>
                </c:pt>
                <c:pt idx="216">
                  <c:v>Sep</c:v>
                </c:pt>
                <c:pt idx="217">
                  <c:v>Oct</c:v>
                </c:pt>
                <c:pt idx="218">
                  <c:v>Nov</c:v>
                </c:pt>
                <c:pt idx="219">
                  <c:v>Dec</c:v>
                </c:pt>
                <c:pt idx="220">
                  <c:v>Jan 2020</c:v>
                </c:pt>
                <c:pt idx="221">
                  <c:v>Feb</c:v>
                </c:pt>
                <c:pt idx="222">
                  <c:v>Mar</c:v>
                </c:pt>
                <c:pt idx="223">
                  <c:v>Apr</c:v>
                </c:pt>
                <c:pt idx="224">
                  <c:v>May</c:v>
                </c:pt>
                <c:pt idx="225">
                  <c:v>Jun</c:v>
                </c:pt>
                <c:pt idx="226">
                  <c:v>Jul</c:v>
                </c:pt>
                <c:pt idx="227">
                  <c:v>Aug</c:v>
                </c:pt>
                <c:pt idx="228">
                  <c:v>Sep</c:v>
                </c:pt>
                <c:pt idx="229">
                  <c:v>Oct</c:v>
                </c:pt>
                <c:pt idx="230">
                  <c:v>Nov</c:v>
                </c:pt>
                <c:pt idx="231">
                  <c:v>Dec</c:v>
                </c:pt>
                <c:pt idx="232">
                  <c:v>Jan 2021</c:v>
                </c:pt>
                <c:pt idx="233">
                  <c:v>Feb</c:v>
                </c:pt>
                <c:pt idx="234">
                  <c:v>Mar</c:v>
                </c:pt>
                <c:pt idx="235">
                  <c:v>Apr</c:v>
                </c:pt>
                <c:pt idx="236">
                  <c:v>May</c:v>
                </c:pt>
                <c:pt idx="237">
                  <c:v>Jun</c:v>
                </c:pt>
                <c:pt idx="238">
                  <c:v>Jul</c:v>
                </c:pt>
                <c:pt idx="239">
                  <c:v>Aug</c:v>
                </c:pt>
                <c:pt idx="240">
                  <c:v>Sep</c:v>
                </c:pt>
                <c:pt idx="241">
                  <c:v>Oct</c:v>
                </c:pt>
                <c:pt idx="242">
                  <c:v>Nov</c:v>
                </c:pt>
                <c:pt idx="243">
                  <c:v>Dec</c:v>
                </c:pt>
                <c:pt idx="244">
                  <c:v>Jan 2022</c:v>
                </c:pt>
                <c:pt idx="245">
                  <c:v>Feb</c:v>
                </c:pt>
                <c:pt idx="246">
                  <c:v>Mar</c:v>
                </c:pt>
                <c:pt idx="247">
                  <c:v>Apr</c:v>
                </c:pt>
                <c:pt idx="248">
                  <c:v>May</c:v>
                </c:pt>
                <c:pt idx="249">
                  <c:v>Jun</c:v>
                </c:pt>
                <c:pt idx="250">
                  <c:v>Jul</c:v>
                </c:pt>
                <c:pt idx="251">
                  <c:v>Aug</c:v>
                </c:pt>
                <c:pt idx="252">
                  <c:v>Sep</c:v>
                </c:pt>
                <c:pt idx="253">
                  <c:v>Oct</c:v>
                </c:pt>
                <c:pt idx="254">
                  <c:v>Nov</c:v>
                </c:pt>
                <c:pt idx="255">
                  <c:v>Dec</c:v>
                </c:pt>
                <c:pt idx="256">
                  <c:v>Jan 2023</c:v>
                </c:pt>
                <c:pt idx="257">
                  <c:v>Feb</c:v>
                </c:pt>
                <c:pt idx="258">
                  <c:v>Mar</c:v>
                </c:pt>
                <c:pt idx="259">
                  <c:v>Apr</c:v>
                </c:pt>
                <c:pt idx="260">
                  <c:v>May</c:v>
                </c:pt>
                <c:pt idx="261">
                  <c:v>Jun</c:v>
                </c:pt>
                <c:pt idx="262">
                  <c:v>Jul</c:v>
                </c:pt>
                <c:pt idx="263">
                  <c:v>Aug</c:v>
                </c:pt>
                <c:pt idx="264">
                  <c:v>Sep</c:v>
                </c:pt>
                <c:pt idx="265">
                  <c:v>Oct</c:v>
                </c:pt>
                <c:pt idx="266">
                  <c:v>Nov</c:v>
                </c:pt>
                <c:pt idx="267">
                  <c:v>Dec</c:v>
                </c:pt>
                <c:pt idx="268">
                  <c:v>Jan 2024</c:v>
                </c:pt>
                <c:pt idx="269">
                  <c:v>Feb</c:v>
                </c:pt>
                <c:pt idx="270">
                  <c:v>Mar</c:v>
                </c:pt>
                <c:pt idx="271">
                  <c:v>Apr</c:v>
                </c:pt>
                <c:pt idx="272">
                  <c:v>May</c:v>
                </c:pt>
                <c:pt idx="273">
                  <c:v>Jun</c:v>
                </c:pt>
                <c:pt idx="274">
                  <c:v>Jul</c:v>
                </c:pt>
                <c:pt idx="275">
                  <c:v>Aug</c:v>
                </c:pt>
                <c:pt idx="276">
                  <c:v>Sep</c:v>
                </c:pt>
                <c:pt idx="277">
                  <c:v>Oct</c:v>
                </c:pt>
                <c:pt idx="278">
                  <c:v>Nov</c:v>
                </c:pt>
                <c:pt idx="279">
                  <c:v>Dec</c:v>
                </c:pt>
                <c:pt idx="280">
                  <c:v>Jan 2025</c:v>
                </c:pt>
                <c:pt idx="281">
                  <c:v>Feb</c:v>
                </c:pt>
                <c:pt idx="282">
                  <c:v>Mar</c:v>
                </c:pt>
                <c:pt idx="283">
                  <c:v>Apr</c:v>
                </c:pt>
                <c:pt idx="284">
                  <c:v>May</c:v>
                </c:pt>
                <c:pt idx="285">
                  <c:v>Jun</c:v>
                </c:pt>
                <c:pt idx="286">
                  <c:v>Jul</c:v>
                </c:pt>
                <c:pt idx="287">
                  <c:v>Aug</c:v>
                </c:pt>
              </c:strCache>
            </c:strRef>
          </c:cat>
          <c:val>
            <c:numRef>
              <c:f>macro_last25yrs_bls_fred!$F$14:$F$301</c:f>
              <c:numCache>
                <c:formatCode>0.0%</c:formatCode>
                <c:ptCount val="288"/>
                <c:pt idx="0">
                  <c:v>2.5921658986175045E-2</c:v>
                </c:pt>
                <c:pt idx="1">
                  <c:v>2.1276595744680771E-2</c:v>
                </c:pt>
                <c:pt idx="2">
                  <c:v>1.8943742824339971E-2</c:v>
                </c:pt>
                <c:pt idx="3">
                  <c:v>1.6036655211913109E-2</c:v>
                </c:pt>
                <c:pt idx="4">
                  <c:v>1.1958997722095743E-2</c:v>
                </c:pt>
                <c:pt idx="5">
                  <c:v>1.1363636363636465E-2</c:v>
                </c:pt>
                <c:pt idx="6">
                  <c:v>1.3628620102214661E-2</c:v>
                </c:pt>
                <c:pt idx="7">
                  <c:v>1.6439909297052191E-2</c:v>
                </c:pt>
                <c:pt idx="8">
                  <c:v>1.2408347433727984E-2</c:v>
                </c:pt>
                <c:pt idx="9">
                  <c:v>1.0692177827799743E-2</c:v>
                </c:pt>
                <c:pt idx="10">
                  <c:v>1.465614430665152E-2</c:v>
                </c:pt>
                <c:pt idx="11">
                  <c:v>1.7474633596392231E-2</c:v>
                </c:pt>
                <c:pt idx="12">
                  <c:v>1.516002245929271E-2</c:v>
                </c:pt>
                <c:pt idx="13">
                  <c:v>2.0270270270270174E-2</c:v>
                </c:pt>
                <c:pt idx="14">
                  <c:v>2.2535211267605604E-2</c:v>
                </c:pt>
                <c:pt idx="15">
                  <c:v>2.4802705749718212E-2</c:v>
                </c:pt>
                <c:pt idx="16">
                  <c:v>2.7574563871693991E-2</c:v>
                </c:pt>
                <c:pt idx="17">
                  <c:v>3.1460674157303359E-2</c:v>
                </c:pt>
                <c:pt idx="18">
                  <c:v>3.0252100840336249E-2</c:v>
                </c:pt>
                <c:pt idx="19">
                  <c:v>2.175125488008911E-2</c:v>
                </c:pt>
                <c:pt idx="20">
                  <c:v>1.8941504178273005E-2</c:v>
                </c:pt>
                <c:pt idx="21">
                  <c:v>1.9487750556792971E-2</c:v>
                </c:pt>
                <c:pt idx="22">
                  <c:v>2.0555555555555438E-2</c:v>
                </c:pt>
                <c:pt idx="23">
                  <c:v>2.2160664819944609E-2</c:v>
                </c:pt>
                <c:pt idx="24">
                  <c:v>2.3783185840707821E-2</c:v>
                </c:pt>
                <c:pt idx="25">
                  <c:v>2.0419426048565281E-2</c:v>
                </c:pt>
                <c:pt idx="26">
                  <c:v>1.9283746556473913E-2</c:v>
                </c:pt>
                <c:pt idx="27">
                  <c:v>2.0352035203520247E-2</c:v>
                </c:pt>
                <c:pt idx="28">
                  <c:v>2.0262869660460092E-2</c:v>
                </c:pt>
                <c:pt idx="29">
                  <c:v>1.6884531590413809E-2</c:v>
                </c:pt>
                <c:pt idx="30">
                  <c:v>1.7400761283306032E-2</c:v>
                </c:pt>
                <c:pt idx="31">
                  <c:v>2.2925764192139875E-2</c:v>
                </c:pt>
                <c:pt idx="32">
                  <c:v>2.8977583378895444E-2</c:v>
                </c:pt>
                <c:pt idx="33">
                  <c:v>3.1676679410158393E-2</c:v>
                </c:pt>
                <c:pt idx="34">
                  <c:v>2.9395753946652281E-2</c:v>
                </c:pt>
                <c:pt idx="35">
                  <c:v>2.5474254742547275E-2</c:v>
                </c:pt>
                <c:pt idx="36">
                  <c:v>2.5391680172879516E-2</c:v>
                </c:pt>
                <c:pt idx="37">
                  <c:v>3.1909140075716547E-2</c:v>
                </c:pt>
                <c:pt idx="38">
                  <c:v>3.6216216216216068E-2</c:v>
                </c:pt>
                <c:pt idx="39">
                  <c:v>3.3423180592991875E-2</c:v>
                </c:pt>
                <c:pt idx="40">
                  <c:v>2.8448738593666034E-2</c:v>
                </c:pt>
                <c:pt idx="41">
                  <c:v>3.0530262453133394E-2</c:v>
                </c:pt>
                <c:pt idx="42">
                  <c:v>3.2068412613575736E-2</c:v>
                </c:pt>
                <c:pt idx="43">
                  <c:v>3.3617929562433257E-2</c:v>
                </c:pt>
                <c:pt idx="44">
                  <c:v>2.8692879914984148E-2</c:v>
                </c:pt>
                <c:pt idx="45">
                  <c:v>2.541026998411855E-2</c:v>
                </c:pt>
                <c:pt idx="46">
                  <c:v>3.0671602326811209E-2</c:v>
                </c:pt>
                <c:pt idx="47">
                  <c:v>3.6469344608879517E-2</c:v>
                </c:pt>
                <c:pt idx="48">
                  <c:v>4.7418335089568053E-2</c:v>
                </c:pt>
                <c:pt idx="49">
                  <c:v>4.3501048218029359E-2</c:v>
                </c:pt>
                <c:pt idx="50">
                  <c:v>3.3385498174230532E-2</c:v>
                </c:pt>
                <c:pt idx="51">
                  <c:v>3.3385498174230532E-2</c:v>
                </c:pt>
                <c:pt idx="52">
                  <c:v>4.0187891440501167E-2</c:v>
                </c:pt>
                <c:pt idx="53">
                  <c:v>3.6382536382536301E-2</c:v>
                </c:pt>
                <c:pt idx="54">
                  <c:v>3.4179181771103018E-2</c:v>
                </c:pt>
                <c:pt idx="55">
                  <c:v>3.6138358286009309E-2</c:v>
                </c:pt>
                <c:pt idx="56">
                  <c:v>3.9772727272727293E-2</c:v>
                </c:pt>
                <c:pt idx="57">
                  <c:v>4.1817243159525175E-2</c:v>
                </c:pt>
                <c:pt idx="58">
                  <c:v>4.1046690610569536E-2</c:v>
                </c:pt>
                <c:pt idx="59">
                  <c:v>3.9265680775114831E-2</c:v>
                </c:pt>
                <c:pt idx="60">
                  <c:v>2.0120724346076369E-2</c:v>
                </c:pt>
                <c:pt idx="61">
                  <c:v>1.4063284781516971E-2</c:v>
                </c:pt>
                <c:pt idx="62">
                  <c:v>1.9687026754164672E-2</c:v>
                </c:pt>
                <c:pt idx="63">
                  <c:v>2.5239777889954462E-2</c:v>
                </c:pt>
                <c:pt idx="64">
                  <c:v>2.0757651781234232E-2</c:v>
                </c:pt>
                <c:pt idx="65">
                  <c:v>2.4202607823470279E-2</c:v>
                </c:pt>
                <c:pt idx="66">
                  <c:v>2.7981972959439272E-2</c:v>
                </c:pt>
                <c:pt idx="67">
                  <c:v>2.5929247633283525E-2</c:v>
                </c:pt>
                <c:pt idx="68">
                  <c:v>2.7098857426726131E-2</c:v>
                </c:pt>
                <c:pt idx="69">
                  <c:v>2.692765113974227E-2</c:v>
                </c:pt>
                <c:pt idx="70">
                  <c:v>2.3178905864958077E-2</c:v>
                </c:pt>
                <c:pt idx="71">
                  <c:v>1.8974484789008761E-2</c:v>
                </c:pt>
                <c:pt idx="72">
                  <c:v>2.8338264299802685E-2</c:v>
                </c:pt>
                <c:pt idx="73">
                  <c:v>3.610698365527476E-2</c:v>
                </c:pt>
                <c:pt idx="74">
                  <c:v>4.373267326732666E-2</c:v>
                </c:pt>
                <c:pt idx="75">
                  <c:v>4.1088133924175319E-2</c:v>
                </c:pt>
                <c:pt idx="76">
                  <c:v>4.294695655165981E-2</c:v>
                </c:pt>
                <c:pt idx="77">
                  <c:v>4.1429592706119678E-2</c:v>
                </c:pt>
                <c:pt idx="78">
                  <c:v>3.9749035501344343E-2</c:v>
                </c:pt>
                <c:pt idx="79">
                  <c:v>3.9037609759888126E-2</c:v>
                </c:pt>
                <c:pt idx="80">
                  <c:v>4.088413823123993E-2</c:v>
                </c:pt>
                <c:pt idx="81">
                  <c:v>4.9359661059478643E-2</c:v>
                </c:pt>
                <c:pt idx="82">
                  <c:v>5.4975120783418374E-2</c:v>
                </c:pt>
                <c:pt idx="83">
                  <c:v>5.3080171620912386E-2</c:v>
                </c:pt>
                <c:pt idx="84">
                  <c:v>4.9533198751360752E-2</c:v>
                </c:pt>
                <c:pt idx="85">
                  <c:v>3.7310578899565128E-2</c:v>
                </c:pt>
                <c:pt idx="86">
                  <c:v>1.0999174706166848E-2</c:v>
                </c:pt>
                <c:pt idx="87">
                  <c:v>-2.2228002553859039E-4</c:v>
                </c:pt>
                <c:pt idx="88">
                  <c:v>-1.1358601902212717E-3</c:v>
                </c:pt>
                <c:pt idx="89">
                  <c:v>8.4631406715107715E-5</c:v>
                </c:pt>
                <c:pt idx="90">
                  <c:v>-4.4647876766238381E-3</c:v>
                </c:pt>
                <c:pt idx="91">
                  <c:v>-5.7632442437670628E-3</c:v>
                </c:pt>
                <c:pt idx="92">
                  <c:v>-1.0157614958551719E-2</c:v>
                </c:pt>
                <c:pt idx="93">
                  <c:v>-1.2291746182109153E-2</c:v>
                </c:pt>
                <c:pt idx="94">
                  <c:v>-1.9587610037622771E-2</c:v>
                </c:pt>
                <c:pt idx="95">
                  <c:v>-1.4838355663267633E-2</c:v>
                </c:pt>
                <c:pt idx="96">
                  <c:v>-1.3779428628864721E-2</c:v>
                </c:pt>
                <c:pt idx="97">
                  <c:v>-2.2396829420033848E-3</c:v>
                </c:pt>
                <c:pt idx="98">
                  <c:v>1.9145871744709275E-2</c:v>
                </c:pt>
                <c:pt idx="99">
                  <c:v>2.8141231232083674E-2</c:v>
                </c:pt>
                <c:pt idx="100">
                  <c:v>2.6211113889767157E-2</c:v>
                </c:pt>
                <c:pt idx="101">
                  <c:v>2.151336357866529E-2</c:v>
                </c:pt>
                <c:pt idx="102">
                  <c:v>2.2861714393279886E-2</c:v>
                </c:pt>
                <c:pt idx="103">
                  <c:v>2.2067707525304403E-2</c:v>
                </c:pt>
                <c:pt idx="104">
                  <c:v>2.0035489292185682E-2</c:v>
                </c:pt>
                <c:pt idx="105">
                  <c:v>1.1215605940686268E-2</c:v>
                </c:pt>
                <c:pt idx="106">
                  <c:v>1.3407784804821077E-2</c:v>
                </c:pt>
                <c:pt idx="107">
                  <c:v>1.1501775395112546E-2</c:v>
                </c:pt>
                <c:pt idx="108">
                  <c:v>1.1183122472331775E-2</c:v>
                </c:pt>
                <c:pt idx="109">
                  <c:v>1.1666951489314625E-2</c:v>
                </c:pt>
                <c:pt idx="110">
                  <c:v>1.084544776600338E-2</c:v>
                </c:pt>
                <c:pt idx="111">
                  <c:v>1.4377930222179369E-2</c:v>
                </c:pt>
                <c:pt idx="112">
                  <c:v>1.7007834915029774E-2</c:v>
                </c:pt>
                <c:pt idx="113">
                  <c:v>2.1248981733331451E-2</c:v>
                </c:pt>
                <c:pt idx="114">
                  <c:v>2.6192415103541089E-2</c:v>
                </c:pt>
                <c:pt idx="115">
                  <c:v>3.0772344447868694E-2</c:v>
                </c:pt>
                <c:pt idx="116">
                  <c:v>3.4589718808964998E-2</c:v>
                </c:pt>
                <c:pt idx="117">
                  <c:v>3.5023181506360412E-2</c:v>
                </c:pt>
                <c:pt idx="118">
                  <c:v>3.5798809769996165E-2</c:v>
                </c:pt>
                <c:pt idx="119">
                  <c:v>3.7549960307080799E-2</c:v>
                </c:pt>
                <c:pt idx="120">
                  <c:v>3.8126216928186851E-2</c:v>
                </c:pt>
                <c:pt idx="121">
                  <c:v>3.5222681306640524E-2</c:v>
                </c:pt>
                <c:pt idx="122">
                  <c:v>3.4514322145817289E-2</c:v>
                </c:pt>
                <c:pt idx="123">
                  <c:v>3.0620668384193861E-2</c:v>
                </c:pt>
                <c:pt idx="124">
                  <c:v>3.0087663379855023E-2</c:v>
                </c:pt>
                <c:pt idx="125">
                  <c:v>2.8981784423473878E-2</c:v>
                </c:pt>
                <c:pt idx="126">
                  <c:v>2.5828752813320977E-2</c:v>
                </c:pt>
                <c:pt idx="127">
                  <c:v>2.2731633741348567E-2</c:v>
                </c:pt>
                <c:pt idx="128">
                  <c:v>1.7379429374660749E-2</c:v>
                </c:pt>
                <c:pt idx="129">
                  <c:v>1.6538704482976341E-2</c:v>
                </c:pt>
                <c:pt idx="130">
                  <c:v>1.4175114798464783E-2</c:v>
                </c:pt>
                <c:pt idx="131">
                  <c:v>1.6859349154821235E-2</c:v>
                </c:pt>
                <c:pt idx="132">
                  <c:v>1.9497168982819613E-2</c:v>
                </c:pt>
                <c:pt idx="133">
                  <c:v>2.1556780595369363E-2</c:v>
                </c:pt>
                <c:pt idx="134">
                  <c:v>1.7960197033926262E-2</c:v>
                </c:pt>
                <c:pt idx="135">
                  <c:v>1.7595049796895523E-2</c:v>
                </c:pt>
                <c:pt idx="136">
                  <c:v>1.6840617620982989E-2</c:v>
                </c:pt>
                <c:pt idx="137">
                  <c:v>2.0181404902574807E-2</c:v>
                </c:pt>
                <c:pt idx="138">
                  <c:v>1.5187472411246183E-2</c:v>
                </c:pt>
                <c:pt idx="139">
                  <c:v>1.1388080475768669E-2</c:v>
                </c:pt>
                <c:pt idx="140">
                  <c:v>1.3903888279197085E-2</c:v>
                </c:pt>
                <c:pt idx="141">
                  <c:v>1.7157935271568725E-2</c:v>
                </c:pt>
                <c:pt idx="142">
                  <c:v>1.8854718054158059E-2</c:v>
                </c:pt>
                <c:pt idx="143">
                  <c:v>1.538809488600279E-2</c:v>
                </c:pt>
                <c:pt idx="144">
                  <c:v>1.0947341081747997E-2</c:v>
                </c:pt>
                <c:pt idx="145">
                  <c:v>8.7679914349114707E-3</c:v>
                </c:pt>
                <c:pt idx="146">
                  <c:v>1.2328701961954458E-2</c:v>
                </c:pt>
                <c:pt idx="147">
                  <c:v>1.5128383667573297E-2</c:v>
                </c:pt>
                <c:pt idx="148">
                  <c:v>1.557758795574915E-2</c:v>
                </c:pt>
                <c:pt idx="149">
                  <c:v>1.1204746347724948E-2</c:v>
                </c:pt>
                <c:pt idx="150">
                  <c:v>1.6126949139408042E-2</c:v>
                </c:pt>
                <c:pt idx="151">
                  <c:v>2.0151253036061689E-2</c:v>
                </c:pt>
                <c:pt idx="152">
                  <c:v>2.1669476870798121E-2</c:v>
                </c:pt>
                <c:pt idx="153">
                  <c:v>2.0589816945944195E-2</c:v>
                </c:pt>
                <c:pt idx="154">
                  <c:v>1.9742378703305974E-2</c:v>
                </c:pt>
                <c:pt idx="155">
                  <c:v>1.7150983482969062E-2</c:v>
                </c:pt>
                <c:pt idx="156">
                  <c:v>1.6840509711232077E-2</c:v>
                </c:pt>
                <c:pt idx="157">
                  <c:v>1.6095417021513292E-2</c:v>
                </c:pt>
                <c:pt idx="158">
                  <c:v>1.231524989320798E-2</c:v>
                </c:pt>
                <c:pt idx="159">
                  <c:v>6.5312139196231911E-3</c:v>
                </c:pt>
                <c:pt idx="160">
                  <c:v>-2.2993097820542818E-3</c:v>
                </c:pt>
                <c:pt idx="161">
                  <c:v>-8.7031462935205361E-4</c:v>
                </c:pt>
                <c:pt idx="162">
                  <c:v>-2.2031284423873476E-4</c:v>
                </c:pt>
                <c:pt idx="163">
                  <c:v>-1.0403098939391064E-3</c:v>
                </c:pt>
                <c:pt idx="164">
                  <c:v>3.5033218244295838E-4</c:v>
                </c:pt>
                <c:pt idx="165">
                  <c:v>1.7957180975505249E-3</c:v>
                </c:pt>
                <c:pt idx="166">
                  <c:v>2.2568611104094582E-3</c:v>
                </c:pt>
                <c:pt idx="167">
                  <c:v>2.413037985344868E-3</c:v>
                </c:pt>
                <c:pt idx="168">
                  <c:v>8.8429616341700878E-5</c:v>
                </c:pt>
                <c:pt idx="169">
                  <c:v>1.2761656067050708E-3</c:v>
                </c:pt>
                <c:pt idx="170">
                  <c:v>4.3631821691851869E-3</c:v>
                </c:pt>
                <c:pt idx="171">
                  <c:v>6.3872475153647912E-3</c:v>
                </c:pt>
                <c:pt idx="172">
                  <c:v>1.2375025026943876E-2</c:v>
                </c:pt>
                <c:pt idx="173">
                  <c:v>8.4727757901266187E-3</c:v>
                </c:pt>
                <c:pt idx="174">
                  <c:v>8.9161609655219465E-3</c:v>
                </c:pt>
                <c:pt idx="175">
                  <c:v>1.1726257503534843E-2</c:v>
                </c:pt>
                <c:pt idx="176">
                  <c:v>1.0784764621246223E-2</c:v>
                </c:pt>
                <c:pt idx="177">
                  <c:v>1.0792865347959424E-2</c:v>
                </c:pt>
                <c:pt idx="178">
                  <c:v>8.6836334305182561E-3</c:v>
                </c:pt>
                <c:pt idx="179">
                  <c:v>1.0553158595656864E-2</c:v>
                </c:pt>
                <c:pt idx="180">
                  <c:v>1.5486446201652182E-2</c:v>
                </c:pt>
                <c:pt idx="181">
                  <c:v>1.685924966243646E-2</c:v>
                </c:pt>
                <c:pt idx="182">
                  <c:v>1.6843334719788938E-2</c:v>
                </c:pt>
                <c:pt idx="183">
                  <c:v>2.0507989115119862E-2</c:v>
                </c:pt>
                <c:pt idx="184">
                  <c:v>2.5103933482571117E-2</c:v>
                </c:pt>
                <c:pt idx="185">
                  <c:v>2.8103616813294208E-2</c:v>
                </c:pt>
                <c:pt idx="186">
                  <c:v>2.44119623655914E-2</c:v>
                </c:pt>
                <c:pt idx="187">
                  <c:v>2.176223471915395E-2</c:v>
                </c:pt>
                <c:pt idx="188">
                  <c:v>1.8563431667619756E-2</c:v>
                </c:pt>
                <c:pt idx="189">
                  <c:v>1.6405658099591269E-2</c:v>
                </c:pt>
                <c:pt idx="190">
                  <c:v>1.7251073506566073E-2</c:v>
                </c:pt>
                <c:pt idx="191">
                  <c:v>1.9281215572969801E-2</c:v>
                </c:pt>
                <c:pt idx="192">
                  <c:v>2.1805652303711787E-2</c:v>
                </c:pt>
                <c:pt idx="193">
                  <c:v>2.020757753132485E-2</c:v>
                </c:pt>
                <c:pt idx="194">
                  <c:v>2.172493864295566E-2</c:v>
                </c:pt>
                <c:pt idx="195">
                  <c:v>2.1299307195522532E-2</c:v>
                </c:pt>
                <c:pt idx="196">
                  <c:v>2.151318868063945E-2</c:v>
                </c:pt>
                <c:pt idx="197">
                  <c:v>2.263468931091861E-2</c:v>
                </c:pt>
                <c:pt idx="198">
                  <c:v>2.3309497646499366E-2</c:v>
                </c:pt>
                <c:pt idx="199">
                  <c:v>2.4709963021052994E-2</c:v>
                </c:pt>
                <c:pt idx="200">
                  <c:v>2.7819216078424969E-2</c:v>
                </c:pt>
                <c:pt idx="201">
                  <c:v>2.8075506935940187E-2</c:v>
                </c:pt>
                <c:pt idx="202">
                  <c:v>2.8541247855619289E-2</c:v>
                </c:pt>
                <c:pt idx="203">
                  <c:v>2.6429238568742575E-2</c:v>
                </c:pt>
                <c:pt idx="204">
                  <c:v>2.3320551058088279E-2</c:v>
                </c:pt>
                <c:pt idx="205">
                  <c:v>2.492032470218053E-2</c:v>
                </c:pt>
                <c:pt idx="206">
                  <c:v>2.1473285776677731E-2</c:v>
                </c:pt>
                <c:pt idx="207">
                  <c:v>2.0023809043401064E-2</c:v>
                </c:pt>
                <c:pt idx="208">
                  <c:v>1.4875893578291333E-2</c:v>
                </c:pt>
                <c:pt idx="209">
                  <c:v>1.5188615351321877E-2</c:v>
                </c:pt>
                <c:pt idx="210">
                  <c:v>1.8831863513063984E-2</c:v>
                </c:pt>
                <c:pt idx="211">
                  <c:v>2.0005834702090608E-2</c:v>
                </c:pt>
                <c:pt idx="212">
                  <c:v>1.7959105553606136E-2</c:v>
                </c:pt>
                <c:pt idx="213">
                  <c:v>1.671194894390049E-2</c:v>
                </c:pt>
                <c:pt idx="214">
                  <c:v>1.826331335037068E-2</c:v>
                </c:pt>
                <c:pt idx="215">
                  <c:v>1.7376412106666406E-2</c:v>
                </c:pt>
                <c:pt idx="216">
                  <c:v>1.6844977040391562E-2</c:v>
                </c:pt>
                <c:pt idx="217">
                  <c:v>1.7339736996186295E-2</c:v>
                </c:pt>
                <c:pt idx="218">
                  <c:v>2.0922903948629168E-2</c:v>
                </c:pt>
                <c:pt idx="219">
                  <c:v>2.3195274699624457E-2</c:v>
                </c:pt>
                <c:pt idx="220">
                  <c:v>2.599767976845202E-2</c:v>
                </c:pt>
                <c:pt idx="221">
                  <c:v>2.3413166797595197E-2</c:v>
                </c:pt>
                <c:pt idx="222">
                  <c:v>1.4940399642909163E-2</c:v>
                </c:pt>
                <c:pt idx="223">
                  <c:v>3.1304729404111331E-3</c:v>
                </c:pt>
                <c:pt idx="224">
                  <c:v>1.982013035848551E-3</c:v>
                </c:pt>
                <c:pt idx="225">
                  <c:v>7.1665628318304808E-3</c:v>
                </c:pt>
                <c:pt idx="226">
                  <c:v>9.9686476258979972E-3</c:v>
                </c:pt>
                <c:pt idx="227">
                  <c:v>1.2810698495523853E-2</c:v>
                </c:pt>
                <c:pt idx="228">
                  <c:v>1.3910228912373812E-2</c:v>
                </c:pt>
                <c:pt idx="229">
                  <c:v>1.2303863428671624E-2</c:v>
                </c:pt>
                <c:pt idx="230">
                  <c:v>1.1757452138405844E-2</c:v>
                </c:pt>
                <c:pt idx="231">
                  <c:v>1.3204191315779434E-2</c:v>
                </c:pt>
                <c:pt idx="232">
                  <c:v>1.3553199782346148E-2</c:v>
                </c:pt>
                <c:pt idx="233">
                  <c:v>1.6675024108003811E-2</c:v>
                </c:pt>
                <c:pt idx="234">
                  <c:v>2.6236457477642139E-2</c:v>
                </c:pt>
                <c:pt idx="235">
                  <c:v>4.1373734533183493E-2</c:v>
                </c:pt>
                <c:pt idx="236">
                  <c:v>4.9264665639830785E-2</c:v>
                </c:pt>
                <c:pt idx="237">
                  <c:v>5.317418943207719E-2</c:v>
                </c:pt>
                <c:pt idx="238">
                  <c:v>5.2691676472409688E-2</c:v>
                </c:pt>
                <c:pt idx="239">
                  <c:v>5.1813231732712461E-2</c:v>
                </c:pt>
                <c:pt idx="240">
                  <c:v>5.363523425270289E-2</c:v>
                </c:pt>
                <c:pt idx="241">
                  <c:v>6.2265912207714491E-2</c:v>
                </c:pt>
                <c:pt idx="242">
                  <c:v>6.8655595202961939E-2</c:v>
                </c:pt>
                <c:pt idx="243">
                  <c:v>7.1594573451124743E-2</c:v>
                </c:pt>
                <c:pt idx="244">
                  <c:v>7.578082463000535E-2</c:v>
                </c:pt>
                <c:pt idx="245">
                  <c:v>7.9492208989539792E-2</c:v>
                </c:pt>
                <c:pt idx="246">
                  <c:v>8.5407801485385848E-2</c:v>
                </c:pt>
                <c:pt idx="247">
                  <c:v>8.2351617440225011E-2</c:v>
                </c:pt>
                <c:pt idx="248">
                  <c:v>8.5300517130892262E-2</c:v>
                </c:pt>
                <c:pt idx="249">
                  <c:v>8.9992981419231066E-2</c:v>
                </c:pt>
                <c:pt idx="250">
                  <c:v>8.4477782067545526E-2</c:v>
                </c:pt>
                <c:pt idx="251">
                  <c:v>8.2162550595412664E-2</c:v>
                </c:pt>
                <c:pt idx="252">
                  <c:v>8.2057515824517591E-2</c:v>
                </c:pt>
                <c:pt idx="253">
                  <c:v>7.7572614708094623E-2</c:v>
                </c:pt>
                <c:pt idx="254">
                  <c:v>7.1313803689782906E-2</c:v>
                </c:pt>
                <c:pt idx="255">
                  <c:v>6.4108316773858087E-2</c:v>
                </c:pt>
                <c:pt idx="256">
                  <c:v>6.3402963099291609E-2</c:v>
                </c:pt>
                <c:pt idx="257">
                  <c:v>5.9576487127668942E-2</c:v>
                </c:pt>
                <c:pt idx="258">
                  <c:v>4.9313486417571273E-2</c:v>
                </c:pt>
                <c:pt idx="259">
                  <c:v>4.9469474880623254E-2</c:v>
                </c:pt>
                <c:pt idx="260">
                  <c:v>4.1253145393564727E-2</c:v>
                </c:pt>
                <c:pt idx="261">
                  <c:v>3.0592533347792994E-2</c:v>
                </c:pt>
                <c:pt idx="262">
                  <c:v>3.2803282023462499E-2</c:v>
                </c:pt>
                <c:pt idx="263">
                  <c:v>3.7186358677607556E-2</c:v>
                </c:pt>
                <c:pt idx="264">
                  <c:v>3.6950823322234427E-2</c:v>
                </c:pt>
                <c:pt idx="265">
                  <c:v>3.2465375076767167E-2</c:v>
                </c:pt>
                <c:pt idx="266">
                  <c:v>3.139855644977696E-2</c:v>
                </c:pt>
                <c:pt idx="267">
                  <c:v>3.322200208829762E-2</c:v>
                </c:pt>
                <c:pt idx="268">
                  <c:v>3.1079425939238847E-2</c:v>
                </c:pt>
                <c:pt idx="269">
                  <c:v>3.1664212076583098E-2</c:v>
                </c:pt>
                <c:pt idx="270">
                  <c:v>3.4690014354717524E-2</c:v>
                </c:pt>
                <c:pt idx="271">
                  <c:v>3.3540471111874304E-2</c:v>
                </c:pt>
                <c:pt idx="272">
                  <c:v>3.238866396761142E-2</c:v>
                </c:pt>
                <c:pt idx="273">
                  <c:v>2.9700853998204435E-2</c:v>
                </c:pt>
                <c:pt idx="274">
                  <c:v>2.9384633061405374E-2</c:v>
                </c:pt>
                <c:pt idx="275">
                  <c:v>2.6109140322338353E-2</c:v>
                </c:pt>
                <c:pt idx="276">
                  <c:v>2.4325414641446441E-2</c:v>
                </c:pt>
                <c:pt idx="277">
                  <c:v>2.5714034967967203E-2</c:v>
                </c:pt>
                <c:pt idx="278">
                  <c:v>2.7141684004842848E-2</c:v>
                </c:pt>
                <c:pt idx="279">
                  <c:v>2.872366268806581E-2</c:v>
                </c:pt>
                <c:pt idx="280">
                  <c:v>2.9994125128311122E-2</c:v>
                </c:pt>
                <c:pt idx="281">
                  <c:v>2.8142703731568686E-2</c:v>
                </c:pt>
                <c:pt idx="282">
                  <c:v>2.4055852640280317E-2</c:v>
                </c:pt>
                <c:pt idx="283">
                  <c:v>2.3337465177498906E-2</c:v>
                </c:pt>
                <c:pt idx="284">
                  <c:v>2.3759340869898393E-2</c:v>
                </c:pt>
                <c:pt idx="285">
                  <c:v>2.6726833178446263E-2</c:v>
                </c:pt>
                <c:pt idx="286">
                  <c:v>2.7318012794754543E-2</c:v>
                </c:pt>
                <c:pt idx="287">
                  <c:v>2.9392196249335534E-2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9-144B-B873-02408103F414}"/>
            </c:ext>
          </c:extLst>
        </c:ser>
        <c:ser>
          <c:idx val="1"/>
          <c:order val="1"/>
          <c:tx>
            <c:strRef>
              <c:f>macro_last25yrs_bls_fred!$G$1</c:f>
              <c:strCache>
                <c:ptCount val="1"/>
                <c:pt idx="0">
                  <c:v>Unemployment Rate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macro_last25yrs_bls_fred!$M$14:$M$301</c:f>
              <c:strCache>
                <c:ptCount val="288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 2002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Oct</c:v>
                </c:pt>
                <c:pt idx="14">
                  <c:v>Nov</c:v>
                </c:pt>
                <c:pt idx="15">
                  <c:v>Dec</c:v>
                </c:pt>
                <c:pt idx="16">
                  <c:v>Jan 2003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  <c:pt idx="28">
                  <c:v>Jan 2004</c:v>
                </c:pt>
                <c:pt idx="29">
                  <c:v>Feb</c:v>
                </c:pt>
                <c:pt idx="30">
                  <c:v>Mar</c:v>
                </c:pt>
                <c:pt idx="31">
                  <c:v>Apr</c:v>
                </c:pt>
                <c:pt idx="32">
                  <c:v>May</c:v>
                </c:pt>
                <c:pt idx="33">
                  <c:v>Jun</c:v>
                </c:pt>
                <c:pt idx="34">
                  <c:v>Jul</c:v>
                </c:pt>
                <c:pt idx="35">
                  <c:v>Aug</c:v>
                </c:pt>
                <c:pt idx="36">
                  <c:v>Sep</c:v>
                </c:pt>
                <c:pt idx="37">
                  <c:v>Oct</c:v>
                </c:pt>
                <c:pt idx="38">
                  <c:v>Nov</c:v>
                </c:pt>
                <c:pt idx="39">
                  <c:v>Dec</c:v>
                </c:pt>
                <c:pt idx="40">
                  <c:v>Jan 2005</c:v>
                </c:pt>
                <c:pt idx="41">
                  <c:v>Feb</c:v>
                </c:pt>
                <c:pt idx="42">
                  <c:v>Mar</c:v>
                </c:pt>
                <c:pt idx="43">
                  <c:v>Apr</c:v>
                </c:pt>
                <c:pt idx="44">
                  <c:v>May</c:v>
                </c:pt>
                <c:pt idx="45">
                  <c:v>Jun</c:v>
                </c:pt>
                <c:pt idx="46">
                  <c:v>Jul</c:v>
                </c:pt>
                <c:pt idx="47">
                  <c:v>Aug</c:v>
                </c:pt>
                <c:pt idx="48">
                  <c:v>Sep</c:v>
                </c:pt>
                <c:pt idx="49">
                  <c:v>Oct</c:v>
                </c:pt>
                <c:pt idx="50">
                  <c:v>Nov</c:v>
                </c:pt>
                <c:pt idx="51">
                  <c:v>Dec</c:v>
                </c:pt>
                <c:pt idx="52">
                  <c:v>Jan 2006</c:v>
                </c:pt>
                <c:pt idx="53">
                  <c:v>Feb</c:v>
                </c:pt>
                <c:pt idx="54">
                  <c:v>Mar</c:v>
                </c:pt>
                <c:pt idx="55">
                  <c:v>Apr</c:v>
                </c:pt>
                <c:pt idx="56">
                  <c:v>May</c:v>
                </c:pt>
                <c:pt idx="57">
                  <c:v>Jun</c:v>
                </c:pt>
                <c:pt idx="58">
                  <c:v>Jul</c:v>
                </c:pt>
                <c:pt idx="59">
                  <c:v>Aug</c:v>
                </c:pt>
                <c:pt idx="60">
                  <c:v>Sep</c:v>
                </c:pt>
                <c:pt idx="61">
                  <c:v>Oct</c:v>
                </c:pt>
                <c:pt idx="62">
                  <c:v>Nov</c:v>
                </c:pt>
                <c:pt idx="63">
                  <c:v>Dec</c:v>
                </c:pt>
                <c:pt idx="64">
                  <c:v>Jan 2007</c:v>
                </c:pt>
                <c:pt idx="65">
                  <c:v>Feb</c:v>
                </c:pt>
                <c:pt idx="66">
                  <c:v>Mar</c:v>
                </c:pt>
                <c:pt idx="67">
                  <c:v>Apr</c:v>
                </c:pt>
                <c:pt idx="68">
                  <c:v>May</c:v>
                </c:pt>
                <c:pt idx="69">
                  <c:v>Jun</c:v>
                </c:pt>
                <c:pt idx="70">
                  <c:v>Jul</c:v>
                </c:pt>
                <c:pt idx="71">
                  <c:v>Aug</c:v>
                </c:pt>
                <c:pt idx="72">
                  <c:v>Sep</c:v>
                </c:pt>
                <c:pt idx="73">
                  <c:v>Oct</c:v>
                </c:pt>
                <c:pt idx="74">
                  <c:v>Nov</c:v>
                </c:pt>
                <c:pt idx="75">
                  <c:v>Dec</c:v>
                </c:pt>
                <c:pt idx="76">
                  <c:v>Jan 2008</c:v>
                </c:pt>
                <c:pt idx="77">
                  <c:v>Feb</c:v>
                </c:pt>
                <c:pt idx="78">
                  <c:v>Mar</c:v>
                </c:pt>
                <c:pt idx="79">
                  <c:v>Apr</c:v>
                </c:pt>
                <c:pt idx="80">
                  <c:v>May</c:v>
                </c:pt>
                <c:pt idx="81">
                  <c:v>Jun</c:v>
                </c:pt>
                <c:pt idx="82">
                  <c:v>Jul</c:v>
                </c:pt>
                <c:pt idx="83">
                  <c:v>Aug</c:v>
                </c:pt>
                <c:pt idx="84">
                  <c:v>Sep</c:v>
                </c:pt>
                <c:pt idx="85">
                  <c:v>Oct</c:v>
                </c:pt>
                <c:pt idx="86">
                  <c:v>Nov</c:v>
                </c:pt>
                <c:pt idx="87">
                  <c:v>Dec</c:v>
                </c:pt>
                <c:pt idx="88">
                  <c:v>Jan 2009</c:v>
                </c:pt>
                <c:pt idx="89">
                  <c:v>Feb</c:v>
                </c:pt>
                <c:pt idx="90">
                  <c:v>Mar</c:v>
                </c:pt>
                <c:pt idx="91">
                  <c:v>Apr</c:v>
                </c:pt>
                <c:pt idx="92">
                  <c:v>May</c:v>
                </c:pt>
                <c:pt idx="93">
                  <c:v>Jun</c:v>
                </c:pt>
                <c:pt idx="94">
                  <c:v>Jul</c:v>
                </c:pt>
                <c:pt idx="95">
                  <c:v>Aug</c:v>
                </c:pt>
                <c:pt idx="96">
                  <c:v>Sep</c:v>
                </c:pt>
                <c:pt idx="97">
                  <c:v>Oct</c:v>
                </c:pt>
                <c:pt idx="98">
                  <c:v>Nov</c:v>
                </c:pt>
                <c:pt idx="99">
                  <c:v>Dec</c:v>
                </c:pt>
                <c:pt idx="100">
                  <c:v>Jan 2010</c:v>
                </c:pt>
                <c:pt idx="101">
                  <c:v>Feb</c:v>
                </c:pt>
                <c:pt idx="102">
                  <c:v>Mar</c:v>
                </c:pt>
                <c:pt idx="103">
                  <c:v>Apr</c:v>
                </c:pt>
                <c:pt idx="104">
                  <c:v>May</c:v>
                </c:pt>
                <c:pt idx="105">
                  <c:v>Jun</c:v>
                </c:pt>
                <c:pt idx="106">
                  <c:v>Jul</c:v>
                </c:pt>
                <c:pt idx="107">
                  <c:v>Aug</c:v>
                </c:pt>
                <c:pt idx="108">
                  <c:v>Sep</c:v>
                </c:pt>
                <c:pt idx="109">
                  <c:v>Oct</c:v>
                </c:pt>
                <c:pt idx="110">
                  <c:v>Nov</c:v>
                </c:pt>
                <c:pt idx="111">
                  <c:v>Dec</c:v>
                </c:pt>
                <c:pt idx="112">
                  <c:v>Jan 2011</c:v>
                </c:pt>
                <c:pt idx="113">
                  <c:v>Feb</c:v>
                </c:pt>
                <c:pt idx="114">
                  <c:v>Mar</c:v>
                </c:pt>
                <c:pt idx="115">
                  <c:v>Apr</c:v>
                </c:pt>
                <c:pt idx="116">
                  <c:v>May</c:v>
                </c:pt>
                <c:pt idx="117">
                  <c:v>Jun</c:v>
                </c:pt>
                <c:pt idx="118">
                  <c:v>Jul</c:v>
                </c:pt>
                <c:pt idx="119">
                  <c:v>Aug</c:v>
                </c:pt>
                <c:pt idx="120">
                  <c:v>Sep</c:v>
                </c:pt>
                <c:pt idx="121">
                  <c:v>Oct</c:v>
                </c:pt>
                <c:pt idx="122">
                  <c:v>Nov</c:v>
                </c:pt>
                <c:pt idx="123">
                  <c:v>Dec</c:v>
                </c:pt>
                <c:pt idx="124">
                  <c:v>Jan 2012</c:v>
                </c:pt>
                <c:pt idx="125">
                  <c:v>Feb</c:v>
                </c:pt>
                <c:pt idx="126">
                  <c:v>Mar</c:v>
                </c:pt>
                <c:pt idx="127">
                  <c:v>Apr</c:v>
                </c:pt>
                <c:pt idx="128">
                  <c:v>May</c:v>
                </c:pt>
                <c:pt idx="129">
                  <c:v>Jun</c:v>
                </c:pt>
                <c:pt idx="130">
                  <c:v>Jul</c:v>
                </c:pt>
                <c:pt idx="131">
                  <c:v>Aug</c:v>
                </c:pt>
                <c:pt idx="132">
                  <c:v>Sep</c:v>
                </c:pt>
                <c:pt idx="133">
                  <c:v>Oct</c:v>
                </c:pt>
                <c:pt idx="134">
                  <c:v>Nov</c:v>
                </c:pt>
                <c:pt idx="135">
                  <c:v>Dec</c:v>
                </c:pt>
                <c:pt idx="136">
                  <c:v>Jan 2013</c:v>
                </c:pt>
                <c:pt idx="137">
                  <c:v>Feb</c:v>
                </c:pt>
                <c:pt idx="138">
                  <c:v>Mar</c:v>
                </c:pt>
                <c:pt idx="139">
                  <c:v>Apr</c:v>
                </c:pt>
                <c:pt idx="140">
                  <c:v>May</c:v>
                </c:pt>
                <c:pt idx="141">
                  <c:v>Jun</c:v>
                </c:pt>
                <c:pt idx="142">
                  <c:v>Jul</c:v>
                </c:pt>
                <c:pt idx="143">
                  <c:v>Aug</c:v>
                </c:pt>
                <c:pt idx="144">
                  <c:v>Sep</c:v>
                </c:pt>
                <c:pt idx="145">
                  <c:v>Oct</c:v>
                </c:pt>
                <c:pt idx="146">
                  <c:v>Nov</c:v>
                </c:pt>
                <c:pt idx="147">
                  <c:v>Dec</c:v>
                </c:pt>
                <c:pt idx="148">
                  <c:v>Jan 2014</c:v>
                </c:pt>
                <c:pt idx="149">
                  <c:v>Feb</c:v>
                </c:pt>
                <c:pt idx="150">
                  <c:v>Mar</c:v>
                </c:pt>
                <c:pt idx="151">
                  <c:v>Apr</c:v>
                </c:pt>
                <c:pt idx="152">
                  <c:v>May</c:v>
                </c:pt>
                <c:pt idx="153">
                  <c:v>Jun</c:v>
                </c:pt>
                <c:pt idx="154">
                  <c:v>Jul</c:v>
                </c:pt>
                <c:pt idx="155">
                  <c:v>Aug</c:v>
                </c:pt>
                <c:pt idx="156">
                  <c:v>Sep</c:v>
                </c:pt>
                <c:pt idx="157">
                  <c:v>Oct</c:v>
                </c:pt>
                <c:pt idx="158">
                  <c:v>Nov</c:v>
                </c:pt>
                <c:pt idx="159">
                  <c:v>Dec</c:v>
                </c:pt>
                <c:pt idx="160">
                  <c:v>Jan 2015</c:v>
                </c:pt>
                <c:pt idx="161">
                  <c:v>Feb</c:v>
                </c:pt>
                <c:pt idx="162">
                  <c:v>Mar</c:v>
                </c:pt>
                <c:pt idx="163">
                  <c:v>Apr</c:v>
                </c:pt>
                <c:pt idx="164">
                  <c:v>May</c:v>
                </c:pt>
                <c:pt idx="165">
                  <c:v>Jun</c:v>
                </c:pt>
                <c:pt idx="166">
                  <c:v>Jul</c:v>
                </c:pt>
                <c:pt idx="167">
                  <c:v>Aug</c:v>
                </c:pt>
                <c:pt idx="168">
                  <c:v>Sep</c:v>
                </c:pt>
                <c:pt idx="169">
                  <c:v>Oct</c:v>
                </c:pt>
                <c:pt idx="170">
                  <c:v>Nov</c:v>
                </c:pt>
                <c:pt idx="171">
                  <c:v>Dec</c:v>
                </c:pt>
                <c:pt idx="172">
                  <c:v>Jan 2016</c:v>
                </c:pt>
                <c:pt idx="173">
                  <c:v>Feb</c:v>
                </c:pt>
                <c:pt idx="174">
                  <c:v>Mar</c:v>
                </c:pt>
                <c:pt idx="175">
                  <c:v>Apr</c:v>
                </c:pt>
                <c:pt idx="176">
                  <c:v>May</c:v>
                </c:pt>
                <c:pt idx="177">
                  <c:v>Jun</c:v>
                </c:pt>
                <c:pt idx="178">
                  <c:v>Jul</c:v>
                </c:pt>
                <c:pt idx="179">
                  <c:v>Aug</c:v>
                </c:pt>
                <c:pt idx="180">
                  <c:v>Sep</c:v>
                </c:pt>
                <c:pt idx="181">
                  <c:v>Oct</c:v>
                </c:pt>
                <c:pt idx="182">
                  <c:v>Nov</c:v>
                </c:pt>
                <c:pt idx="183">
                  <c:v>Dec</c:v>
                </c:pt>
                <c:pt idx="184">
                  <c:v>Jan 2017</c:v>
                </c:pt>
                <c:pt idx="185">
                  <c:v>Feb</c:v>
                </c:pt>
                <c:pt idx="186">
                  <c:v>Mar</c:v>
                </c:pt>
                <c:pt idx="187">
                  <c:v>Apr</c:v>
                </c:pt>
                <c:pt idx="188">
                  <c:v>May</c:v>
                </c:pt>
                <c:pt idx="189">
                  <c:v>Jun</c:v>
                </c:pt>
                <c:pt idx="190">
                  <c:v>Jul</c:v>
                </c:pt>
                <c:pt idx="191">
                  <c:v>Aug</c:v>
                </c:pt>
                <c:pt idx="192">
                  <c:v>Sep</c:v>
                </c:pt>
                <c:pt idx="193">
                  <c:v>Oct</c:v>
                </c:pt>
                <c:pt idx="194">
                  <c:v>Nov</c:v>
                </c:pt>
                <c:pt idx="195">
                  <c:v>Dec</c:v>
                </c:pt>
                <c:pt idx="196">
                  <c:v>Jan 2018</c:v>
                </c:pt>
                <c:pt idx="197">
                  <c:v>Feb</c:v>
                </c:pt>
                <c:pt idx="198">
                  <c:v>Mar</c:v>
                </c:pt>
                <c:pt idx="199">
                  <c:v>Apr</c:v>
                </c:pt>
                <c:pt idx="200">
                  <c:v>May</c:v>
                </c:pt>
                <c:pt idx="201">
                  <c:v>Jun</c:v>
                </c:pt>
                <c:pt idx="202">
                  <c:v>Jul</c:v>
                </c:pt>
                <c:pt idx="203">
                  <c:v>Aug</c:v>
                </c:pt>
                <c:pt idx="204">
                  <c:v>Sep</c:v>
                </c:pt>
                <c:pt idx="205">
                  <c:v>Oct</c:v>
                </c:pt>
                <c:pt idx="206">
                  <c:v>Nov</c:v>
                </c:pt>
                <c:pt idx="207">
                  <c:v>Dec</c:v>
                </c:pt>
                <c:pt idx="208">
                  <c:v>Jan 2019</c:v>
                </c:pt>
                <c:pt idx="209">
                  <c:v>Feb</c:v>
                </c:pt>
                <c:pt idx="210">
                  <c:v>Mar</c:v>
                </c:pt>
                <c:pt idx="211">
                  <c:v>Apr</c:v>
                </c:pt>
                <c:pt idx="212">
                  <c:v>May</c:v>
                </c:pt>
                <c:pt idx="213">
                  <c:v>Jun</c:v>
                </c:pt>
                <c:pt idx="214">
                  <c:v>Jul</c:v>
                </c:pt>
                <c:pt idx="215">
                  <c:v>Aug</c:v>
                </c:pt>
                <c:pt idx="216">
                  <c:v>Sep</c:v>
                </c:pt>
                <c:pt idx="217">
                  <c:v>Oct</c:v>
                </c:pt>
                <c:pt idx="218">
                  <c:v>Nov</c:v>
                </c:pt>
                <c:pt idx="219">
                  <c:v>Dec</c:v>
                </c:pt>
                <c:pt idx="220">
                  <c:v>Jan 2020</c:v>
                </c:pt>
                <c:pt idx="221">
                  <c:v>Feb</c:v>
                </c:pt>
                <c:pt idx="222">
                  <c:v>Mar</c:v>
                </c:pt>
                <c:pt idx="223">
                  <c:v>Apr</c:v>
                </c:pt>
                <c:pt idx="224">
                  <c:v>May</c:v>
                </c:pt>
                <c:pt idx="225">
                  <c:v>Jun</c:v>
                </c:pt>
                <c:pt idx="226">
                  <c:v>Jul</c:v>
                </c:pt>
                <c:pt idx="227">
                  <c:v>Aug</c:v>
                </c:pt>
                <c:pt idx="228">
                  <c:v>Sep</c:v>
                </c:pt>
                <c:pt idx="229">
                  <c:v>Oct</c:v>
                </c:pt>
                <c:pt idx="230">
                  <c:v>Nov</c:v>
                </c:pt>
                <c:pt idx="231">
                  <c:v>Dec</c:v>
                </c:pt>
                <c:pt idx="232">
                  <c:v>Jan 2021</c:v>
                </c:pt>
                <c:pt idx="233">
                  <c:v>Feb</c:v>
                </c:pt>
                <c:pt idx="234">
                  <c:v>Mar</c:v>
                </c:pt>
                <c:pt idx="235">
                  <c:v>Apr</c:v>
                </c:pt>
                <c:pt idx="236">
                  <c:v>May</c:v>
                </c:pt>
                <c:pt idx="237">
                  <c:v>Jun</c:v>
                </c:pt>
                <c:pt idx="238">
                  <c:v>Jul</c:v>
                </c:pt>
                <c:pt idx="239">
                  <c:v>Aug</c:v>
                </c:pt>
                <c:pt idx="240">
                  <c:v>Sep</c:v>
                </c:pt>
                <c:pt idx="241">
                  <c:v>Oct</c:v>
                </c:pt>
                <c:pt idx="242">
                  <c:v>Nov</c:v>
                </c:pt>
                <c:pt idx="243">
                  <c:v>Dec</c:v>
                </c:pt>
                <c:pt idx="244">
                  <c:v>Jan 2022</c:v>
                </c:pt>
                <c:pt idx="245">
                  <c:v>Feb</c:v>
                </c:pt>
                <c:pt idx="246">
                  <c:v>Mar</c:v>
                </c:pt>
                <c:pt idx="247">
                  <c:v>Apr</c:v>
                </c:pt>
                <c:pt idx="248">
                  <c:v>May</c:v>
                </c:pt>
                <c:pt idx="249">
                  <c:v>Jun</c:v>
                </c:pt>
                <c:pt idx="250">
                  <c:v>Jul</c:v>
                </c:pt>
                <c:pt idx="251">
                  <c:v>Aug</c:v>
                </c:pt>
                <c:pt idx="252">
                  <c:v>Sep</c:v>
                </c:pt>
                <c:pt idx="253">
                  <c:v>Oct</c:v>
                </c:pt>
                <c:pt idx="254">
                  <c:v>Nov</c:v>
                </c:pt>
                <c:pt idx="255">
                  <c:v>Dec</c:v>
                </c:pt>
                <c:pt idx="256">
                  <c:v>Jan 2023</c:v>
                </c:pt>
                <c:pt idx="257">
                  <c:v>Feb</c:v>
                </c:pt>
                <c:pt idx="258">
                  <c:v>Mar</c:v>
                </c:pt>
                <c:pt idx="259">
                  <c:v>Apr</c:v>
                </c:pt>
                <c:pt idx="260">
                  <c:v>May</c:v>
                </c:pt>
                <c:pt idx="261">
                  <c:v>Jun</c:v>
                </c:pt>
                <c:pt idx="262">
                  <c:v>Jul</c:v>
                </c:pt>
                <c:pt idx="263">
                  <c:v>Aug</c:v>
                </c:pt>
                <c:pt idx="264">
                  <c:v>Sep</c:v>
                </c:pt>
                <c:pt idx="265">
                  <c:v>Oct</c:v>
                </c:pt>
                <c:pt idx="266">
                  <c:v>Nov</c:v>
                </c:pt>
                <c:pt idx="267">
                  <c:v>Dec</c:v>
                </c:pt>
                <c:pt idx="268">
                  <c:v>Jan 2024</c:v>
                </c:pt>
                <c:pt idx="269">
                  <c:v>Feb</c:v>
                </c:pt>
                <c:pt idx="270">
                  <c:v>Mar</c:v>
                </c:pt>
                <c:pt idx="271">
                  <c:v>Apr</c:v>
                </c:pt>
                <c:pt idx="272">
                  <c:v>May</c:v>
                </c:pt>
                <c:pt idx="273">
                  <c:v>Jun</c:v>
                </c:pt>
                <c:pt idx="274">
                  <c:v>Jul</c:v>
                </c:pt>
                <c:pt idx="275">
                  <c:v>Aug</c:v>
                </c:pt>
                <c:pt idx="276">
                  <c:v>Sep</c:v>
                </c:pt>
                <c:pt idx="277">
                  <c:v>Oct</c:v>
                </c:pt>
                <c:pt idx="278">
                  <c:v>Nov</c:v>
                </c:pt>
                <c:pt idx="279">
                  <c:v>Dec</c:v>
                </c:pt>
                <c:pt idx="280">
                  <c:v>Jan 2025</c:v>
                </c:pt>
                <c:pt idx="281">
                  <c:v>Feb</c:v>
                </c:pt>
                <c:pt idx="282">
                  <c:v>Mar</c:v>
                </c:pt>
                <c:pt idx="283">
                  <c:v>Apr</c:v>
                </c:pt>
                <c:pt idx="284">
                  <c:v>May</c:v>
                </c:pt>
                <c:pt idx="285">
                  <c:v>Jun</c:v>
                </c:pt>
                <c:pt idx="286">
                  <c:v>Jul</c:v>
                </c:pt>
                <c:pt idx="287">
                  <c:v>Aug</c:v>
                </c:pt>
              </c:strCache>
            </c:strRef>
          </c:cat>
          <c:val>
            <c:numRef>
              <c:f>macro_last25yrs_bls_fred!$G$14:$G$301</c:f>
              <c:numCache>
                <c:formatCode>0.0%</c:formatCode>
                <c:ptCount val="288"/>
                <c:pt idx="0">
                  <c:v>0.05</c:v>
                </c:pt>
                <c:pt idx="1">
                  <c:v>5.2999999999999999E-2</c:v>
                </c:pt>
                <c:pt idx="2">
                  <c:v>5.5E-2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5.9000000000000004E-2</c:v>
                </c:pt>
                <c:pt idx="8">
                  <c:v>5.7999999999999996E-2</c:v>
                </c:pt>
                <c:pt idx="9">
                  <c:v>5.7999999999999996E-2</c:v>
                </c:pt>
                <c:pt idx="10">
                  <c:v>5.7999999999999996E-2</c:v>
                </c:pt>
                <c:pt idx="11">
                  <c:v>5.7000000000000002E-2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5.9000000000000004E-2</c:v>
                </c:pt>
                <c:pt idx="15">
                  <c:v>0.06</c:v>
                </c:pt>
                <c:pt idx="16">
                  <c:v>5.7999999999999996E-2</c:v>
                </c:pt>
                <c:pt idx="17">
                  <c:v>5.9000000000000004E-2</c:v>
                </c:pt>
                <c:pt idx="18">
                  <c:v>5.9000000000000004E-2</c:v>
                </c:pt>
                <c:pt idx="19">
                  <c:v>0.06</c:v>
                </c:pt>
                <c:pt idx="20">
                  <c:v>6.0999999999999999E-2</c:v>
                </c:pt>
                <c:pt idx="21">
                  <c:v>6.3E-2</c:v>
                </c:pt>
                <c:pt idx="22">
                  <c:v>6.2E-2</c:v>
                </c:pt>
                <c:pt idx="23">
                  <c:v>6.0999999999999999E-2</c:v>
                </c:pt>
                <c:pt idx="24">
                  <c:v>6.0999999999999999E-2</c:v>
                </c:pt>
                <c:pt idx="25">
                  <c:v>0.06</c:v>
                </c:pt>
                <c:pt idx="26">
                  <c:v>5.7999999999999996E-2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5.5999999999999994E-2</c:v>
                </c:pt>
                <c:pt idx="30">
                  <c:v>5.7999999999999996E-2</c:v>
                </c:pt>
                <c:pt idx="31">
                  <c:v>5.5999999999999994E-2</c:v>
                </c:pt>
                <c:pt idx="32">
                  <c:v>5.5999999999999994E-2</c:v>
                </c:pt>
                <c:pt idx="33">
                  <c:v>5.5999999999999994E-2</c:v>
                </c:pt>
                <c:pt idx="34">
                  <c:v>5.5E-2</c:v>
                </c:pt>
                <c:pt idx="35">
                  <c:v>5.4000000000000006E-2</c:v>
                </c:pt>
                <c:pt idx="36">
                  <c:v>5.4000000000000006E-2</c:v>
                </c:pt>
                <c:pt idx="37">
                  <c:v>5.5E-2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5.2999999999999999E-2</c:v>
                </c:pt>
                <c:pt idx="41">
                  <c:v>5.4000000000000006E-2</c:v>
                </c:pt>
                <c:pt idx="42">
                  <c:v>5.2000000000000005E-2</c:v>
                </c:pt>
                <c:pt idx="43">
                  <c:v>5.2000000000000005E-2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4.9000000000000002E-2</c:v>
                </c:pt>
                <c:pt idx="52">
                  <c:v>4.7E-2</c:v>
                </c:pt>
                <c:pt idx="53">
                  <c:v>4.8000000000000001E-2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4.7E-2</c:v>
                </c:pt>
                <c:pt idx="59">
                  <c:v>4.7E-2</c:v>
                </c:pt>
                <c:pt idx="60">
                  <c:v>4.4999999999999998E-2</c:v>
                </c:pt>
                <c:pt idx="61">
                  <c:v>4.4000000000000004E-2</c:v>
                </c:pt>
                <c:pt idx="62">
                  <c:v>4.4999999999999998E-2</c:v>
                </c:pt>
                <c:pt idx="63">
                  <c:v>4.4000000000000004E-2</c:v>
                </c:pt>
                <c:pt idx="64">
                  <c:v>4.5999999999999999E-2</c:v>
                </c:pt>
                <c:pt idx="65">
                  <c:v>4.4999999999999998E-2</c:v>
                </c:pt>
                <c:pt idx="66">
                  <c:v>4.4000000000000004E-2</c:v>
                </c:pt>
                <c:pt idx="67">
                  <c:v>4.4999999999999998E-2</c:v>
                </c:pt>
                <c:pt idx="68">
                  <c:v>4.4000000000000004E-2</c:v>
                </c:pt>
                <c:pt idx="69">
                  <c:v>4.5999999999999999E-2</c:v>
                </c:pt>
                <c:pt idx="70">
                  <c:v>4.7E-2</c:v>
                </c:pt>
                <c:pt idx="71">
                  <c:v>4.5999999999999999E-2</c:v>
                </c:pt>
                <c:pt idx="72">
                  <c:v>4.7E-2</c:v>
                </c:pt>
                <c:pt idx="73">
                  <c:v>4.7E-2</c:v>
                </c:pt>
                <c:pt idx="74">
                  <c:v>4.7E-2</c:v>
                </c:pt>
                <c:pt idx="75">
                  <c:v>0.05</c:v>
                </c:pt>
                <c:pt idx="76">
                  <c:v>0.05</c:v>
                </c:pt>
                <c:pt idx="77">
                  <c:v>4.9000000000000002E-2</c:v>
                </c:pt>
                <c:pt idx="78">
                  <c:v>5.0999999999999997E-2</c:v>
                </c:pt>
                <c:pt idx="79">
                  <c:v>0.05</c:v>
                </c:pt>
                <c:pt idx="80">
                  <c:v>5.4000000000000006E-2</c:v>
                </c:pt>
                <c:pt idx="81">
                  <c:v>5.5999999999999994E-2</c:v>
                </c:pt>
                <c:pt idx="82">
                  <c:v>5.7999999999999996E-2</c:v>
                </c:pt>
                <c:pt idx="83">
                  <c:v>6.0999999999999999E-2</c:v>
                </c:pt>
                <c:pt idx="84">
                  <c:v>6.0999999999999999E-2</c:v>
                </c:pt>
                <c:pt idx="85">
                  <c:v>6.5000000000000002E-2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7.8E-2</c:v>
                </c:pt>
                <c:pt idx="89">
                  <c:v>8.3000000000000004E-2</c:v>
                </c:pt>
                <c:pt idx="90">
                  <c:v>8.6999999999999994E-2</c:v>
                </c:pt>
                <c:pt idx="91">
                  <c:v>0.09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9.8000000000000004E-2</c:v>
                </c:pt>
                <c:pt idx="97">
                  <c:v>0.1</c:v>
                </c:pt>
                <c:pt idx="98">
                  <c:v>9.9000000000000005E-2</c:v>
                </c:pt>
                <c:pt idx="99">
                  <c:v>9.9000000000000005E-2</c:v>
                </c:pt>
                <c:pt idx="100">
                  <c:v>9.8000000000000004E-2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9.9000000000000005E-2</c:v>
                </c:pt>
                <c:pt idx="104">
                  <c:v>9.6000000000000002E-2</c:v>
                </c:pt>
                <c:pt idx="105">
                  <c:v>9.4E-2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9.4E-2</c:v>
                </c:pt>
                <c:pt idx="110">
                  <c:v>9.8000000000000004E-2</c:v>
                </c:pt>
                <c:pt idx="111">
                  <c:v>9.3000000000000013E-2</c:v>
                </c:pt>
                <c:pt idx="112">
                  <c:v>9.0999999999999998E-2</c:v>
                </c:pt>
                <c:pt idx="113">
                  <c:v>0.09</c:v>
                </c:pt>
                <c:pt idx="114">
                  <c:v>0.09</c:v>
                </c:pt>
                <c:pt idx="115">
                  <c:v>9.0999999999999998E-2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8.8000000000000009E-2</c:v>
                </c:pt>
                <c:pt idx="122">
                  <c:v>8.5999999999999993E-2</c:v>
                </c:pt>
                <c:pt idx="123">
                  <c:v>8.5000000000000006E-2</c:v>
                </c:pt>
                <c:pt idx="124">
                  <c:v>8.3000000000000004E-2</c:v>
                </c:pt>
                <c:pt idx="125">
                  <c:v>8.3000000000000004E-2</c:v>
                </c:pt>
                <c:pt idx="126">
                  <c:v>8.199999999999999E-2</c:v>
                </c:pt>
                <c:pt idx="127">
                  <c:v>8.199999999999999E-2</c:v>
                </c:pt>
                <c:pt idx="128">
                  <c:v>8.199999999999999E-2</c:v>
                </c:pt>
                <c:pt idx="129">
                  <c:v>8.199999999999999E-2</c:v>
                </c:pt>
                <c:pt idx="130">
                  <c:v>8.199999999999999E-2</c:v>
                </c:pt>
                <c:pt idx="131">
                  <c:v>8.1000000000000003E-2</c:v>
                </c:pt>
                <c:pt idx="132">
                  <c:v>7.8E-2</c:v>
                </c:pt>
                <c:pt idx="133">
                  <c:v>7.8E-2</c:v>
                </c:pt>
                <c:pt idx="134">
                  <c:v>7.6999999999999999E-2</c:v>
                </c:pt>
                <c:pt idx="135">
                  <c:v>7.9000000000000001E-2</c:v>
                </c:pt>
                <c:pt idx="136">
                  <c:v>0.08</c:v>
                </c:pt>
                <c:pt idx="137">
                  <c:v>7.6999999999999999E-2</c:v>
                </c:pt>
                <c:pt idx="138">
                  <c:v>7.4999999999999997E-2</c:v>
                </c:pt>
                <c:pt idx="139">
                  <c:v>7.5999999999999998E-2</c:v>
                </c:pt>
                <c:pt idx="140">
                  <c:v>7.4999999999999997E-2</c:v>
                </c:pt>
                <c:pt idx="141">
                  <c:v>7.4999999999999997E-2</c:v>
                </c:pt>
                <c:pt idx="142">
                  <c:v>7.2999999999999995E-2</c:v>
                </c:pt>
                <c:pt idx="143">
                  <c:v>7.2000000000000008E-2</c:v>
                </c:pt>
                <c:pt idx="144">
                  <c:v>7.2000000000000008E-2</c:v>
                </c:pt>
                <c:pt idx="145">
                  <c:v>7.2000000000000008E-2</c:v>
                </c:pt>
                <c:pt idx="146">
                  <c:v>6.9000000000000006E-2</c:v>
                </c:pt>
                <c:pt idx="147">
                  <c:v>6.7000000000000004E-2</c:v>
                </c:pt>
                <c:pt idx="148">
                  <c:v>6.6000000000000003E-2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6.2E-2</c:v>
                </c:pt>
                <c:pt idx="152">
                  <c:v>6.3E-2</c:v>
                </c:pt>
                <c:pt idx="153">
                  <c:v>6.0999999999999999E-2</c:v>
                </c:pt>
                <c:pt idx="154">
                  <c:v>6.2E-2</c:v>
                </c:pt>
                <c:pt idx="155">
                  <c:v>6.0999999999999999E-2</c:v>
                </c:pt>
                <c:pt idx="156">
                  <c:v>5.9000000000000004E-2</c:v>
                </c:pt>
                <c:pt idx="157">
                  <c:v>5.7000000000000002E-2</c:v>
                </c:pt>
                <c:pt idx="158">
                  <c:v>5.7999999999999996E-2</c:v>
                </c:pt>
                <c:pt idx="159">
                  <c:v>5.5999999999999994E-2</c:v>
                </c:pt>
                <c:pt idx="160">
                  <c:v>5.7000000000000002E-2</c:v>
                </c:pt>
                <c:pt idx="161">
                  <c:v>5.5E-2</c:v>
                </c:pt>
                <c:pt idx="162">
                  <c:v>5.4000000000000006E-2</c:v>
                </c:pt>
                <c:pt idx="163">
                  <c:v>5.4000000000000006E-2</c:v>
                </c:pt>
                <c:pt idx="164">
                  <c:v>5.5999999999999994E-2</c:v>
                </c:pt>
                <c:pt idx="165">
                  <c:v>5.2999999999999999E-2</c:v>
                </c:pt>
                <c:pt idx="166">
                  <c:v>5.2000000000000005E-2</c:v>
                </c:pt>
                <c:pt idx="167">
                  <c:v>5.0999999999999997E-2</c:v>
                </c:pt>
                <c:pt idx="168">
                  <c:v>0.05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0.05</c:v>
                </c:pt>
                <c:pt idx="172">
                  <c:v>4.8000000000000001E-2</c:v>
                </c:pt>
                <c:pt idx="173">
                  <c:v>4.9000000000000002E-2</c:v>
                </c:pt>
                <c:pt idx="174">
                  <c:v>0.05</c:v>
                </c:pt>
                <c:pt idx="175">
                  <c:v>5.0999999999999997E-2</c:v>
                </c:pt>
                <c:pt idx="176">
                  <c:v>4.8000000000000001E-2</c:v>
                </c:pt>
                <c:pt idx="177">
                  <c:v>4.9000000000000002E-2</c:v>
                </c:pt>
                <c:pt idx="178">
                  <c:v>4.8000000000000001E-2</c:v>
                </c:pt>
                <c:pt idx="179">
                  <c:v>4.9000000000000002E-2</c:v>
                </c:pt>
                <c:pt idx="180">
                  <c:v>0.05</c:v>
                </c:pt>
                <c:pt idx="181">
                  <c:v>4.9000000000000002E-2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4.5999999999999999E-2</c:v>
                </c:pt>
                <c:pt idx="186">
                  <c:v>4.4000000000000004E-2</c:v>
                </c:pt>
                <c:pt idx="187">
                  <c:v>4.4000000000000004E-2</c:v>
                </c:pt>
                <c:pt idx="188">
                  <c:v>4.4000000000000004E-2</c:v>
                </c:pt>
                <c:pt idx="189">
                  <c:v>4.2999999999999997E-2</c:v>
                </c:pt>
                <c:pt idx="190">
                  <c:v>4.2999999999999997E-2</c:v>
                </c:pt>
                <c:pt idx="191">
                  <c:v>4.4000000000000004E-2</c:v>
                </c:pt>
                <c:pt idx="192">
                  <c:v>4.2999999999999997E-2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4.0999999999999995E-2</c:v>
                </c:pt>
                <c:pt idx="196">
                  <c:v>0.04</c:v>
                </c:pt>
                <c:pt idx="197">
                  <c:v>4.0999999999999995E-2</c:v>
                </c:pt>
                <c:pt idx="198">
                  <c:v>0.04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3.7999999999999999E-2</c:v>
                </c:pt>
                <c:pt idx="203">
                  <c:v>3.7999999999999999E-2</c:v>
                </c:pt>
                <c:pt idx="204">
                  <c:v>3.7000000000000005E-2</c:v>
                </c:pt>
                <c:pt idx="205">
                  <c:v>3.7999999999999999E-2</c:v>
                </c:pt>
                <c:pt idx="206">
                  <c:v>3.7999999999999999E-2</c:v>
                </c:pt>
                <c:pt idx="207">
                  <c:v>3.9E-2</c:v>
                </c:pt>
                <c:pt idx="208">
                  <c:v>0.04</c:v>
                </c:pt>
                <c:pt idx="209">
                  <c:v>3.7999999999999999E-2</c:v>
                </c:pt>
                <c:pt idx="210">
                  <c:v>3.7999999999999999E-2</c:v>
                </c:pt>
                <c:pt idx="211">
                  <c:v>3.7000000000000005E-2</c:v>
                </c:pt>
                <c:pt idx="212">
                  <c:v>3.6000000000000004E-2</c:v>
                </c:pt>
                <c:pt idx="213">
                  <c:v>3.6000000000000004E-2</c:v>
                </c:pt>
                <c:pt idx="214">
                  <c:v>3.7000000000000005E-2</c:v>
                </c:pt>
                <c:pt idx="215">
                  <c:v>3.6000000000000004E-2</c:v>
                </c:pt>
                <c:pt idx="216">
                  <c:v>3.5000000000000003E-2</c:v>
                </c:pt>
                <c:pt idx="217">
                  <c:v>3.6000000000000004E-2</c:v>
                </c:pt>
                <c:pt idx="218">
                  <c:v>3.6000000000000004E-2</c:v>
                </c:pt>
                <c:pt idx="219">
                  <c:v>3.6000000000000004E-2</c:v>
                </c:pt>
                <c:pt idx="220">
                  <c:v>3.6000000000000004E-2</c:v>
                </c:pt>
                <c:pt idx="221">
                  <c:v>3.5000000000000003E-2</c:v>
                </c:pt>
                <c:pt idx="222">
                  <c:v>4.4000000000000004E-2</c:v>
                </c:pt>
                <c:pt idx="223">
                  <c:v>0.14800000000000002</c:v>
                </c:pt>
                <c:pt idx="224">
                  <c:v>0.13200000000000001</c:v>
                </c:pt>
                <c:pt idx="225">
                  <c:v>0.11</c:v>
                </c:pt>
                <c:pt idx="226">
                  <c:v>0.10199999999999999</c:v>
                </c:pt>
                <c:pt idx="227">
                  <c:v>8.4000000000000005E-2</c:v>
                </c:pt>
                <c:pt idx="228">
                  <c:v>7.8E-2</c:v>
                </c:pt>
                <c:pt idx="229">
                  <c:v>6.9000000000000006E-2</c:v>
                </c:pt>
                <c:pt idx="230">
                  <c:v>6.7000000000000004E-2</c:v>
                </c:pt>
                <c:pt idx="231">
                  <c:v>6.7000000000000004E-2</c:v>
                </c:pt>
                <c:pt idx="232">
                  <c:v>6.4000000000000001E-2</c:v>
                </c:pt>
                <c:pt idx="233">
                  <c:v>6.2E-2</c:v>
                </c:pt>
                <c:pt idx="234">
                  <c:v>6.0999999999999999E-2</c:v>
                </c:pt>
                <c:pt idx="235">
                  <c:v>6.0999999999999999E-2</c:v>
                </c:pt>
                <c:pt idx="236">
                  <c:v>5.7999999999999996E-2</c:v>
                </c:pt>
                <c:pt idx="237">
                  <c:v>5.9000000000000004E-2</c:v>
                </c:pt>
                <c:pt idx="238">
                  <c:v>5.4000000000000006E-2</c:v>
                </c:pt>
                <c:pt idx="239">
                  <c:v>5.0999999999999997E-2</c:v>
                </c:pt>
                <c:pt idx="240">
                  <c:v>4.7E-2</c:v>
                </c:pt>
                <c:pt idx="241">
                  <c:v>4.4999999999999998E-2</c:v>
                </c:pt>
                <c:pt idx="242">
                  <c:v>4.2000000000000003E-2</c:v>
                </c:pt>
                <c:pt idx="243">
                  <c:v>3.9E-2</c:v>
                </c:pt>
                <c:pt idx="244">
                  <c:v>0.04</c:v>
                </c:pt>
                <c:pt idx="245">
                  <c:v>3.7999999999999999E-2</c:v>
                </c:pt>
                <c:pt idx="246">
                  <c:v>3.7000000000000005E-2</c:v>
                </c:pt>
                <c:pt idx="247">
                  <c:v>3.7000000000000005E-2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3.5000000000000003E-2</c:v>
                </c:pt>
                <c:pt idx="253">
                  <c:v>3.6000000000000004E-2</c:v>
                </c:pt>
                <c:pt idx="254">
                  <c:v>3.6000000000000004E-2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3.6000000000000004E-2</c:v>
                </c:pt>
                <c:pt idx="258">
                  <c:v>3.5000000000000003E-2</c:v>
                </c:pt>
                <c:pt idx="259">
                  <c:v>3.4000000000000002E-2</c:v>
                </c:pt>
                <c:pt idx="260">
                  <c:v>3.6000000000000004E-2</c:v>
                </c:pt>
                <c:pt idx="261">
                  <c:v>3.6000000000000004E-2</c:v>
                </c:pt>
                <c:pt idx="262">
                  <c:v>3.5000000000000003E-2</c:v>
                </c:pt>
                <c:pt idx="263">
                  <c:v>3.7000000000000005E-2</c:v>
                </c:pt>
                <c:pt idx="264">
                  <c:v>3.7999999999999999E-2</c:v>
                </c:pt>
                <c:pt idx="265">
                  <c:v>3.9E-2</c:v>
                </c:pt>
                <c:pt idx="266">
                  <c:v>3.7000000000000005E-2</c:v>
                </c:pt>
                <c:pt idx="267">
                  <c:v>3.7999999999999999E-2</c:v>
                </c:pt>
                <c:pt idx="268">
                  <c:v>3.7000000000000005E-2</c:v>
                </c:pt>
                <c:pt idx="269">
                  <c:v>3.9E-2</c:v>
                </c:pt>
                <c:pt idx="270">
                  <c:v>3.9E-2</c:v>
                </c:pt>
                <c:pt idx="271">
                  <c:v>3.9E-2</c:v>
                </c:pt>
                <c:pt idx="272">
                  <c:v>0.04</c:v>
                </c:pt>
                <c:pt idx="273">
                  <c:v>4.0999999999999995E-2</c:v>
                </c:pt>
                <c:pt idx="274">
                  <c:v>4.2000000000000003E-2</c:v>
                </c:pt>
                <c:pt idx="275">
                  <c:v>4.2000000000000003E-2</c:v>
                </c:pt>
                <c:pt idx="276">
                  <c:v>4.0999999999999995E-2</c:v>
                </c:pt>
                <c:pt idx="277">
                  <c:v>4.0999999999999995E-2</c:v>
                </c:pt>
                <c:pt idx="278">
                  <c:v>4.2000000000000003E-2</c:v>
                </c:pt>
                <c:pt idx="279">
                  <c:v>4.0999999999999995E-2</c:v>
                </c:pt>
                <c:pt idx="280">
                  <c:v>0.04</c:v>
                </c:pt>
                <c:pt idx="281">
                  <c:v>4.0999999999999995E-2</c:v>
                </c:pt>
                <c:pt idx="282">
                  <c:v>4.2000000000000003E-2</c:v>
                </c:pt>
                <c:pt idx="283">
                  <c:v>4.2000000000000003E-2</c:v>
                </c:pt>
                <c:pt idx="284">
                  <c:v>4.2000000000000003E-2</c:v>
                </c:pt>
                <c:pt idx="285">
                  <c:v>4.0999999999999995E-2</c:v>
                </c:pt>
                <c:pt idx="286">
                  <c:v>4.2000000000000003E-2</c:v>
                </c:pt>
                <c:pt idx="287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9-144B-B873-02408103F414}"/>
            </c:ext>
          </c:extLst>
        </c:ser>
        <c:ser>
          <c:idx val="2"/>
          <c:order val="2"/>
          <c:tx>
            <c:strRef>
              <c:f>macro_last25yrs_bls_fred!$H$1</c:f>
              <c:strCache>
                <c:ptCount val="1"/>
                <c:pt idx="0">
                  <c:v>FED Fund Rate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macro_last25yrs_bls_fred!$M$14:$M$301</c:f>
              <c:strCache>
                <c:ptCount val="288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 2002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Oct</c:v>
                </c:pt>
                <c:pt idx="14">
                  <c:v>Nov</c:v>
                </c:pt>
                <c:pt idx="15">
                  <c:v>Dec</c:v>
                </c:pt>
                <c:pt idx="16">
                  <c:v>Jan 2003</c:v>
                </c:pt>
                <c:pt idx="17">
                  <c:v>Feb</c:v>
                </c:pt>
                <c:pt idx="18">
                  <c:v>Mar</c:v>
                </c:pt>
                <c:pt idx="19">
                  <c:v>Apr</c:v>
                </c:pt>
                <c:pt idx="20">
                  <c:v>May</c:v>
                </c:pt>
                <c:pt idx="21">
                  <c:v>Jun</c:v>
                </c:pt>
                <c:pt idx="22">
                  <c:v>Jul</c:v>
                </c:pt>
                <c:pt idx="23">
                  <c:v>Aug</c:v>
                </c:pt>
                <c:pt idx="24">
                  <c:v>Sep</c:v>
                </c:pt>
                <c:pt idx="25">
                  <c:v>Oct</c:v>
                </c:pt>
                <c:pt idx="26">
                  <c:v>Nov</c:v>
                </c:pt>
                <c:pt idx="27">
                  <c:v>Dec</c:v>
                </c:pt>
                <c:pt idx="28">
                  <c:v>Jan 2004</c:v>
                </c:pt>
                <c:pt idx="29">
                  <c:v>Feb</c:v>
                </c:pt>
                <c:pt idx="30">
                  <c:v>Mar</c:v>
                </c:pt>
                <c:pt idx="31">
                  <c:v>Apr</c:v>
                </c:pt>
                <c:pt idx="32">
                  <c:v>May</c:v>
                </c:pt>
                <c:pt idx="33">
                  <c:v>Jun</c:v>
                </c:pt>
                <c:pt idx="34">
                  <c:v>Jul</c:v>
                </c:pt>
                <c:pt idx="35">
                  <c:v>Aug</c:v>
                </c:pt>
                <c:pt idx="36">
                  <c:v>Sep</c:v>
                </c:pt>
                <c:pt idx="37">
                  <c:v>Oct</c:v>
                </c:pt>
                <c:pt idx="38">
                  <c:v>Nov</c:v>
                </c:pt>
                <c:pt idx="39">
                  <c:v>Dec</c:v>
                </c:pt>
                <c:pt idx="40">
                  <c:v>Jan 2005</c:v>
                </c:pt>
                <c:pt idx="41">
                  <c:v>Feb</c:v>
                </c:pt>
                <c:pt idx="42">
                  <c:v>Mar</c:v>
                </c:pt>
                <c:pt idx="43">
                  <c:v>Apr</c:v>
                </c:pt>
                <c:pt idx="44">
                  <c:v>May</c:v>
                </c:pt>
                <c:pt idx="45">
                  <c:v>Jun</c:v>
                </c:pt>
                <c:pt idx="46">
                  <c:v>Jul</c:v>
                </c:pt>
                <c:pt idx="47">
                  <c:v>Aug</c:v>
                </c:pt>
                <c:pt idx="48">
                  <c:v>Sep</c:v>
                </c:pt>
                <c:pt idx="49">
                  <c:v>Oct</c:v>
                </c:pt>
                <c:pt idx="50">
                  <c:v>Nov</c:v>
                </c:pt>
                <c:pt idx="51">
                  <c:v>Dec</c:v>
                </c:pt>
                <c:pt idx="52">
                  <c:v>Jan 2006</c:v>
                </c:pt>
                <c:pt idx="53">
                  <c:v>Feb</c:v>
                </c:pt>
                <c:pt idx="54">
                  <c:v>Mar</c:v>
                </c:pt>
                <c:pt idx="55">
                  <c:v>Apr</c:v>
                </c:pt>
                <c:pt idx="56">
                  <c:v>May</c:v>
                </c:pt>
                <c:pt idx="57">
                  <c:v>Jun</c:v>
                </c:pt>
                <c:pt idx="58">
                  <c:v>Jul</c:v>
                </c:pt>
                <c:pt idx="59">
                  <c:v>Aug</c:v>
                </c:pt>
                <c:pt idx="60">
                  <c:v>Sep</c:v>
                </c:pt>
                <c:pt idx="61">
                  <c:v>Oct</c:v>
                </c:pt>
                <c:pt idx="62">
                  <c:v>Nov</c:v>
                </c:pt>
                <c:pt idx="63">
                  <c:v>Dec</c:v>
                </c:pt>
                <c:pt idx="64">
                  <c:v>Jan 2007</c:v>
                </c:pt>
                <c:pt idx="65">
                  <c:v>Feb</c:v>
                </c:pt>
                <c:pt idx="66">
                  <c:v>Mar</c:v>
                </c:pt>
                <c:pt idx="67">
                  <c:v>Apr</c:v>
                </c:pt>
                <c:pt idx="68">
                  <c:v>May</c:v>
                </c:pt>
                <c:pt idx="69">
                  <c:v>Jun</c:v>
                </c:pt>
                <c:pt idx="70">
                  <c:v>Jul</c:v>
                </c:pt>
                <c:pt idx="71">
                  <c:v>Aug</c:v>
                </c:pt>
                <c:pt idx="72">
                  <c:v>Sep</c:v>
                </c:pt>
                <c:pt idx="73">
                  <c:v>Oct</c:v>
                </c:pt>
                <c:pt idx="74">
                  <c:v>Nov</c:v>
                </c:pt>
                <c:pt idx="75">
                  <c:v>Dec</c:v>
                </c:pt>
                <c:pt idx="76">
                  <c:v>Jan 2008</c:v>
                </c:pt>
                <c:pt idx="77">
                  <c:v>Feb</c:v>
                </c:pt>
                <c:pt idx="78">
                  <c:v>Mar</c:v>
                </c:pt>
                <c:pt idx="79">
                  <c:v>Apr</c:v>
                </c:pt>
                <c:pt idx="80">
                  <c:v>May</c:v>
                </c:pt>
                <c:pt idx="81">
                  <c:v>Jun</c:v>
                </c:pt>
                <c:pt idx="82">
                  <c:v>Jul</c:v>
                </c:pt>
                <c:pt idx="83">
                  <c:v>Aug</c:v>
                </c:pt>
                <c:pt idx="84">
                  <c:v>Sep</c:v>
                </c:pt>
                <c:pt idx="85">
                  <c:v>Oct</c:v>
                </c:pt>
                <c:pt idx="86">
                  <c:v>Nov</c:v>
                </c:pt>
                <c:pt idx="87">
                  <c:v>Dec</c:v>
                </c:pt>
                <c:pt idx="88">
                  <c:v>Jan 2009</c:v>
                </c:pt>
                <c:pt idx="89">
                  <c:v>Feb</c:v>
                </c:pt>
                <c:pt idx="90">
                  <c:v>Mar</c:v>
                </c:pt>
                <c:pt idx="91">
                  <c:v>Apr</c:v>
                </c:pt>
                <c:pt idx="92">
                  <c:v>May</c:v>
                </c:pt>
                <c:pt idx="93">
                  <c:v>Jun</c:v>
                </c:pt>
                <c:pt idx="94">
                  <c:v>Jul</c:v>
                </c:pt>
                <c:pt idx="95">
                  <c:v>Aug</c:v>
                </c:pt>
                <c:pt idx="96">
                  <c:v>Sep</c:v>
                </c:pt>
                <c:pt idx="97">
                  <c:v>Oct</c:v>
                </c:pt>
                <c:pt idx="98">
                  <c:v>Nov</c:v>
                </c:pt>
                <c:pt idx="99">
                  <c:v>Dec</c:v>
                </c:pt>
                <c:pt idx="100">
                  <c:v>Jan 2010</c:v>
                </c:pt>
                <c:pt idx="101">
                  <c:v>Feb</c:v>
                </c:pt>
                <c:pt idx="102">
                  <c:v>Mar</c:v>
                </c:pt>
                <c:pt idx="103">
                  <c:v>Apr</c:v>
                </c:pt>
                <c:pt idx="104">
                  <c:v>May</c:v>
                </c:pt>
                <c:pt idx="105">
                  <c:v>Jun</c:v>
                </c:pt>
                <c:pt idx="106">
                  <c:v>Jul</c:v>
                </c:pt>
                <c:pt idx="107">
                  <c:v>Aug</c:v>
                </c:pt>
                <c:pt idx="108">
                  <c:v>Sep</c:v>
                </c:pt>
                <c:pt idx="109">
                  <c:v>Oct</c:v>
                </c:pt>
                <c:pt idx="110">
                  <c:v>Nov</c:v>
                </c:pt>
                <c:pt idx="111">
                  <c:v>Dec</c:v>
                </c:pt>
                <c:pt idx="112">
                  <c:v>Jan 2011</c:v>
                </c:pt>
                <c:pt idx="113">
                  <c:v>Feb</c:v>
                </c:pt>
                <c:pt idx="114">
                  <c:v>Mar</c:v>
                </c:pt>
                <c:pt idx="115">
                  <c:v>Apr</c:v>
                </c:pt>
                <c:pt idx="116">
                  <c:v>May</c:v>
                </c:pt>
                <c:pt idx="117">
                  <c:v>Jun</c:v>
                </c:pt>
                <c:pt idx="118">
                  <c:v>Jul</c:v>
                </c:pt>
                <c:pt idx="119">
                  <c:v>Aug</c:v>
                </c:pt>
                <c:pt idx="120">
                  <c:v>Sep</c:v>
                </c:pt>
                <c:pt idx="121">
                  <c:v>Oct</c:v>
                </c:pt>
                <c:pt idx="122">
                  <c:v>Nov</c:v>
                </c:pt>
                <c:pt idx="123">
                  <c:v>Dec</c:v>
                </c:pt>
                <c:pt idx="124">
                  <c:v>Jan 2012</c:v>
                </c:pt>
                <c:pt idx="125">
                  <c:v>Feb</c:v>
                </c:pt>
                <c:pt idx="126">
                  <c:v>Mar</c:v>
                </c:pt>
                <c:pt idx="127">
                  <c:v>Apr</c:v>
                </c:pt>
                <c:pt idx="128">
                  <c:v>May</c:v>
                </c:pt>
                <c:pt idx="129">
                  <c:v>Jun</c:v>
                </c:pt>
                <c:pt idx="130">
                  <c:v>Jul</c:v>
                </c:pt>
                <c:pt idx="131">
                  <c:v>Aug</c:v>
                </c:pt>
                <c:pt idx="132">
                  <c:v>Sep</c:v>
                </c:pt>
                <c:pt idx="133">
                  <c:v>Oct</c:v>
                </c:pt>
                <c:pt idx="134">
                  <c:v>Nov</c:v>
                </c:pt>
                <c:pt idx="135">
                  <c:v>Dec</c:v>
                </c:pt>
                <c:pt idx="136">
                  <c:v>Jan 2013</c:v>
                </c:pt>
                <c:pt idx="137">
                  <c:v>Feb</c:v>
                </c:pt>
                <c:pt idx="138">
                  <c:v>Mar</c:v>
                </c:pt>
                <c:pt idx="139">
                  <c:v>Apr</c:v>
                </c:pt>
                <c:pt idx="140">
                  <c:v>May</c:v>
                </c:pt>
                <c:pt idx="141">
                  <c:v>Jun</c:v>
                </c:pt>
                <c:pt idx="142">
                  <c:v>Jul</c:v>
                </c:pt>
                <c:pt idx="143">
                  <c:v>Aug</c:v>
                </c:pt>
                <c:pt idx="144">
                  <c:v>Sep</c:v>
                </c:pt>
                <c:pt idx="145">
                  <c:v>Oct</c:v>
                </c:pt>
                <c:pt idx="146">
                  <c:v>Nov</c:v>
                </c:pt>
                <c:pt idx="147">
                  <c:v>Dec</c:v>
                </c:pt>
                <c:pt idx="148">
                  <c:v>Jan 2014</c:v>
                </c:pt>
                <c:pt idx="149">
                  <c:v>Feb</c:v>
                </c:pt>
                <c:pt idx="150">
                  <c:v>Mar</c:v>
                </c:pt>
                <c:pt idx="151">
                  <c:v>Apr</c:v>
                </c:pt>
                <c:pt idx="152">
                  <c:v>May</c:v>
                </c:pt>
                <c:pt idx="153">
                  <c:v>Jun</c:v>
                </c:pt>
                <c:pt idx="154">
                  <c:v>Jul</c:v>
                </c:pt>
                <c:pt idx="155">
                  <c:v>Aug</c:v>
                </c:pt>
                <c:pt idx="156">
                  <c:v>Sep</c:v>
                </c:pt>
                <c:pt idx="157">
                  <c:v>Oct</c:v>
                </c:pt>
                <c:pt idx="158">
                  <c:v>Nov</c:v>
                </c:pt>
                <c:pt idx="159">
                  <c:v>Dec</c:v>
                </c:pt>
                <c:pt idx="160">
                  <c:v>Jan 2015</c:v>
                </c:pt>
                <c:pt idx="161">
                  <c:v>Feb</c:v>
                </c:pt>
                <c:pt idx="162">
                  <c:v>Mar</c:v>
                </c:pt>
                <c:pt idx="163">
                  <c:v>Apr</c:v>
                </c:pt>
                <c:pt idx="164">
                  <c:v>May</c:v>
                </c:pt>
                <c:pt idx="165">
                  <c:v>Jun</c:v>
                </c:pt>
                <c:pt idx="166">
                  <c:v>Jul</c:v>
                </c:pt>
                <c:pt idx="167">
                  <c:v>Aug</c:v>
                </c:pt>
                <c:pt idx="168">
                  <c:v>Sep</c:v>
                </c:pt>
                <c:pt idx="169">
                  <c:v>Oct</c:v>
                </c:pt>
                <c:pt idx="170">
                  <c:v>Nov</c:v>
                </c:pt>
                <c:pt idx="171">
                  <c:v>Dec</c:v>
                </c:pt>
                <c:pt idx="172">
                  <c:v>Jan 2016</c:v>
                </c:pt>
                <c:pt idx="173">
                  <c:v>Feb</c:v>
                </c:pt>
                <c:pt idx="174">
                  <c:v>Mar</c:v>
                </c:pt>
                <c:pt idx="175">
                  <c:v>Apr</c:v>
                </c:pt>
                <c:pt idx="176">
                  <c:v>May</c:v>
                </c:pt>
                <c:pt idx="177">
                  <c:v>Jun</c:v>
                </c:pt>
                <c:pt idx="178">
                  <c:v>Jul</c:v>
                </c:pt>
                <c:pt idx="179">
                  <c:v>Aug</c:v>
                </c:pt>
                <c:pt idx="180">
                  <c:v>Sep</c:v>
                </c:pt>
                <c:pt idx="181">
                  <c:v>Oct</c:v>
                </c:pt>
                <c:pt idx="182">
                  <c:v>Nov</c:v>
                </c:pt>
                <c:pt idx="183">
                  <c:v>Dec</c:v>
                </c:pt>
                <c:pt idx="184">
                  <c:v>Jan 2017</c:v>
                </c:pt>
                <c:pt idx="185">
                  <c:v>Feb</c:v>
                </c:pt>
                <c:pt idx="186">
                  <c:v>Mar</c:v>
                </c:pt>
                <c:pt idx="187">
                  <c:v>Apr</c:v>
                </c:pt>
                <c:pt idx="188">
                  <c:v>May</c:v>
                </c:pt>
                <c:pt idx="189">
                  <c:v>Jun</c:v>
                </c:pt>
                <c:pt idx="190">
                  <c:v>Jul</c:v>
                </c:pt>
                <c:pt idx="191">
                  <c:v>Aug</c:v>
                </c:pt>
                <c:pt idx="192">
                  <c:v>Sep</c:v>
                </c:pt>
                <c:pt idx="193">
                  <c:v>Oct</c:v>
                </c:pt>
                <c:pt idx="194">
                  <c:v>Nov</c:v>
                </c:pt>
                <c:pt idx="195">
                  <c:v>Dec</c:v>
                </c:pt>
                <c:pt idx="196">
                  <c:v>Jan 2018</c:v>
                </c:pt>
                <c:pt idx="197">
                  <c:v>Feb</c:v>
                </c:pt>
                <c:pt idx="198">
                  <c:v>Mar</c:v>
                </c:pt>
                <c:pt idx="199">
                  <c:v>Apr</c:v>
                </c:pt>
                <c:pt idx="200">
                  <c:v>May</c:v>
                </c:pt>
                <c:pt idx="201">
                  <c:v>Jun</c:v>
                </c:pt>
                <c:pt idx="202">
                  <c:v>Jul</c:v>
                </c:pt>
                <c:pt idx="203">
                  <c:v>Aug</c:v>
                </c:pt>
                <c:pt idx="204">
                  <c:v>Sep</c:v>
                </c:pt>
                <c:pt idx="205">
                  <c:v>Oct</c:v>
                </c:pt>
                <c:pt idx="206">
                  <c:v>Nov</c:v>
                </c:pt>
                <c:pt idx="207">
                  <c:v>Dec</c:v>
                </c:pt>
                <c:pt idx="208">
                  <c:v>Jan 2019</c:v>
                </c:pt>
                <c:pt idx="209">
                  <c:v>Feb</c:v>
                </c:pt>
                <c:pt idx="210">
                  <c:v>Mar</c:v>
                </c:pt>
                <c:pt idx="211">
                  <c:v>Apr</c:v>
                </c:pt>
                <c:pt idx="212">
                  <c:v>May</c:v>
                </c:pt>
                <c:pt idx="213">
                  <c:v>Jun</c:v>
                </c:pt>
                <c:pt idx="214">
                  <c:v>Jul</c:v>
                </c:pt>
                <c:pt idx="215">
                  <c:v>Aug</c:v>
                </c:pt>
                <c:pt idx="216">
                  <c:v>Sep</c:v>
                </c:pt>
                <c:pt idx="217">
                  <c:v>Oct</c:v>
                </c:pt>
                <c:pt idx="218">
                  <c:v>Nov</c:v>
                </c:pt>
                <c:pt idx="219">
                  <c:v>Dec</c:v>
                </c:pt>
                <c:pt idx="220">
                  <c:v>Jan 2020</c:v>
                </c:pt>
                <c:pt idx="221">
                  <c:v>Feb</c:v>
                </c:pt>
                <c:pt idx="222">
                  <c:v>Mar</c:v>
                </c:pt>
                <c:pt idx="223">
                  <c:v>Apr</c:v>
                </c:pt>
                <c:pt idx="224">
                  <c:v>May</c:v>
                </c:pt>
                <c:pt idx="225">
                  <c:v>Jun</c:v>
                </c:pt>
                <c:pt idx="226">
                  <c:v>Jul</c:v>
                </c:pt>
                <c:pt idx="227">
                  <c:v>Aug</c:v>
                </c:pt>
                <c:pt idx="228">
                  <c:v>Sep</c:v>
                </c:pt>
                <c:pt idx="229">
                  <c:v>Oct</c:v>
                </c:pt>
                <c:pt idx="230">
                  <c:v>Nov</c:v>
                </c:pt>
                <c:pt idx="231">
                  <c:v>Dec</c:v>
                </c:pt>
                <c:pt idx="232">
                  <c:v>Jan 2021</c:v>
                </c:pt>
                <c:pt idx="233">
                  <c:v>Feb</c:v>
                </c:pt>
                <c:pt idx="234">
                  <c:v>Mar</c:v>
                </c:pt>
                <c:pt idx="235">
                  <c:v>Apr</c:v>
                </c:pt>
                <c:pt idx="236">
                  <c:v>May</c:v>
                </c:pt>
                <c:pt idx="237">
                  <c:v>Jun</c:v>
                </c:pt>
                <c:pt idx="238">
                  <c:v>Jul</c:v>
                </c:pt>
                <c:pt idx="239">
                  <c:v>Aug</c:v>
                </c:pt>
                <c:pt idx="240">
                  <c:v>Sep</c:v>
                </c:pt>
                <c:pt idx="241">
                  <c:v>Oct</c:v>
                </c:pt>
                <c:pt idx="242">
                  <c:v>Nov</c:v>
                </c:pt>
                <c:pt idx="243">
                  <c:v>Dec</c:v>
                </c:pt>
                <c:pt idx="244">
                  <c:v>Jan 2022</c:v>
                </c:pt>
                <c:pt idx="245">
                  <c:v>Feb</c:v>
                </c:pt>
                <c:pt idx="246">
                  <c:v>Mar</c:v>
                </c:pt>
                <c:pt idx="247">
                  <c:v>Apr</c:v>
                </c:pt>
                <c:pt idx="248">
                  <c:v>May</c:v>
                </c:pt>
                <c:pt idx="249">
                  <c:v>Jun</c:v>
                </c:pt>
                <c:pt idx="250">
                  <c:v>Jul</c:v>
                </c:pt>
                <c:pt idx="251">
                  <c:v>Aug</c:v>
                </c:pt>
                <c:pt idx="252">
                  <c:v>Sep</c:v>
                </c:pt>
                <c:pt idx="253">
                  <c:v>Oct</c:v>
                </c:pt>
                <c:pt idx="254">
                  <c:v>Nov</c:v>
                </c:pt>
                <c:pt idx="255">
                  <c:v>Dec</c:v>
                </c:pt>
                <c:pt idx="256">
                  <c:v>Jan 2023</c:v>
                </c:pt>
                <c:pt idx="257">
                  <c:v>Feb</c:v>
                </c:pt>
                <c:pt idx="258">
                  <c:v>Mar</c:v>
                </c:pt>
                <c:pt idx="259">
                  <c:v>Apr</c:v>
                </c:pt>
                <c:pt idx="260">
                  <c:v>May</c:v>
                </c:pt>
                <c:pt idx="261">
                  <c:v>Jun</c:v>
                </c:pt>
                <c:pt idx="262">
                  <c:v>Jul</c:v>
                </c:pt>
                <c:pt idx="263">
                  <c:v>Aug</c:v>
                </c:pt>
                <c:pt idx="264">
                  <c:v>Sep</c:v>
                </c:pt>
                <c:pt idx="265">
                  <c:v>Oct</c:v>
                </c:pt>
                <c:pt idx="266">
                  <c:v>Nov</c:v>
                </c:pt>
                <c:pt idx="267">
                  <c:v>Dec</c:v>
                </c:pt>
                <c:pt idx="268">
                  <c:v>Jan 2024</c:v>
                </c:pt>
                <c:pt idx="269">
                  <c:v>Feb</c:v>
                </c:pt>
                <c:pt idx="270">
                  <c:v>Mar</c:v>
                </c:pt>
                <c:pt idx="271">
                  <c:v>Apr</c:v>
                </c:pt>
                <c:pt idx="272">
                  <c:v>May</c:v>
                </c:pt>
                <c:pt idx="273">
                  <c:v>Jun</c:v>
                </c:pt>
                <c:pt idx="274">
                  <c:v>Jul</c:v>
                </c:pt>
                <c:pt idx="275">
                  <c:v>Aug</c:v>
                </c:pt>
                <c:pt idx="276">
                  <c:v>Sep</c:v>
                </c:pt>
                <c:pt idx="277">
                  <c:v>Oct</c:v>
                </c:pt>
                <c:pt idx="278">
                  <c:v>Nov</c:v>
                </c:pt>
                <c:pt idx="279">
                  <c:v>Dec</c:v>
                </c:pt>
                <c:pt idx="280">
                  <c:v>Jan 2025</c:v>
                </c:pt>
                <c:pt idx="281">
                  <c:v>Feb</c:v>
                </c:pt>
                <c:pt idx="282">
                  <c:v>Mar</c:v>
                </c:pt>
                <c:pt idx="283">
                  <c:v>Apr</c:v>
                </c:pt>
                <c:pt idx="284">
                  <c:v>May</c:v>
                </c:pt>
                <c:pt idx="285">
                  <c:v>Jun</c:v>
                </c:pt>
                <c:pt idx="286">
                  <c:v>Jul</c:v>
                </c:pt>
                <c:pt idx="287">
                  <c:v>Aug</c:v>
                </c:pt>
              </c:strCache>
            </c:strRef>
          </c:cat>
          <c:val>
            <c:numRef>
              <c:f>macro_last25yrs_bls_fred!$H$14:$H$301</c:f>
              <c:numCache>
                <c:formatCode>0.0%</c:formatCode>
                <c:ptCount val="288"/>
                <c:pt idx="0">
                  <c:v>3.0699999999999998E-2</c:v>
                </c:pt>
                <c:pt idx="1">
                  <c:v>2.4900000000000002E-2</c:v>
                </c:pt>
                <c:pt idx="2">
                  <c:v>2.0899999999999998E-2</c:v>
                </c:pt>
                <c:pt idx="3">
                  <c:v>1.8200000000000001E-2</c:v>
                </c:pt>
                <c:pt idx="4">
                  <c:v>1.7299999999999999E-2</c:v>
                </c:pt>
                <c:pt idx="5">
                  <c:v>1.7399999999999999E-2</c:v>
                </c:pt>
                <c:pt idx="6">
                  <c:v>1.7299999999999999E-2</c:v>
                </c:pt>
                <c:pt idx="7">
                  <c:v>1.7500000000000002E-2</c:v>
                </c:pt>
                <c:pt idx="8">
                  <c:v>1.7500000000000002E-2</c:v>
                </c:pt>
                <c:pt idx="9">
                  <c:v>1.7500000000000002E-2</c:v>
                </c:pt>
                <c:pt idx="10">
                  <c:v>1.7299999999999999E-2</c:v>
                </c:pt>
                <c:pt idx="11">
                  <c:v>1.7399999999999999E-2</c:v>
                </c:pt>
                <c:pt idx="12">
                  <c:v>1.7500000000000002E-2</c:v>
                </c:pt>
                <c:pt idx="13">
                  <c:v>1.7500000000000002E-2</c:v>
                </c:pt>
                <c:pt idx="14">
                  <c:v>1.34E-2</c:v>
                </c:pt>
                <c:pt idx="15">
                  <c:v>1.24E-2</c:v>
                </c:pt>
                <c:pt idx="16">
                  <c:v>1.24E-2</c:v>
                </c:pt>
                <c:pt idx="17">
                  <c:v>1.26E-2</c:v>
                </c:pt>
                <c:pt idx="18">
                  <c:v>1.2500000000000001E-2</c:v>
                </c:pt>
                <c:pt idx="19">
                  <c:v>1.26E-2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1.01E-2</c:v>
                </c:pt>
                <c:pt idx="23">
                  <c:v>1.03E-2</c:v>
                </c:pt>
                <c:pt idx="24">
                  <c:v>1.01E-2</c:v>
                </c:pt>
                <c:pt idx="25">
                  <c:v>1.01E-2</c:v>
                </c:pt>
                <c:pt idx="26">
                  <c:v>0.01</c:v>
                </c:pt>
                <c:pt idx="27">
                  <c:v>9.7999999999999997E-3</c:v>
                </c:pt>
                <c:pt idx="28">
                  <c:v>0.01</c:v>
                </c:pt>
                <c:pt idx="29">
                  <c:v>1.01E-2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1.03E-2</c:v>
                </c:pt>
                <c:pt idx="34">
                  <c:v>1.26E-2</c:v>
                </c:pt>
                <c:pt idx="35">
                  <c:v>1.43E-2</c:v>
                </c:pt>
                <c:pt idx="36">
                  <c:v>1.61E-2</c:v>
                </c:pt>
                <c:pt idx="37">
                  <c:v>1.7600000000000001E-2</c:v>
                </c:pt>
                <c:pt idx="38">
                  <c:v>1.9299999999999998E-2</c:v>
                </c:pt>
                <c:pt idx="39">
                  <c:v>2.1600000000000001E-2</c:v>
                </c:pt>
                <c:pt idx="40">
                  <c:v>2.2799999999999997E-2</c:v>
                </c:pt>
                <c:pt idx="41">
                  <c:v>2.5000000000000001E-2</c:v>
                </c:pt>
                <c:pt idx="42">
                  <c:v>2.63E-2</c:v>
                </c:pt>
                <c:pt idx="43">
                  <c:v>2.7900000000000001E-2</c:v>
                </c:pt>
                <c:pt idx="44">
                  <c:v>0.03</c:v>
                </c:pt>
                <c:pt idx="45">
                  <c:v>3.04E-2</c:v>
                </c:pt>
                <c:pt idx="46">
                  <c:v>3.2599999999999997E-2</c:v>
                </c:pt>
                <c:pt idx="47">
                  <c:v>3.5000000000000003E-2</c:v>
                </c:pt>
                <c:pt idx="48">
                  <c:v>3.6200000000000003E-2</c:v>
                </c:pt>
                <c:pt idx="49">
                  <c:v>3.78E-2</c:v>
                </c:pt>
                <c:pt idx="50">
                  <c:v>0.04</c:v>
                </c:pt>
                <c:pt idx="51">
                  <c:v>4.1599999999999998E-2</c:v>
                </c:pt>
                <c:pt idx="52">
                  <c:v>4.2900000000000001E-2</c:v>
                </c:pt>
                <c:pt idx="53">
                  <c:v>4.4900000000000002E-2</c:v>
                </c:pt>
                <c:pt idx="54">
                  <c:v>4.5899999999999996E-2</c:v>
                </c:pt>
                <c:pt idx="55">
                  <c:v>4.7899999999999998E-2</c:v>
                </c:pt>
                <c:pt idx="56">
                  <c:v>4.9400000000000006E-2</c:v>
                </c:pt>
                <c:pt idx="57">
                  <c:v>4.99E-2</c:v>
                </c:pt>
                <c:pt idx="58">
                  <c:v>5.2400000000000002E-2</c:v>
                </c:pt>
                <c:pt idx="59">
                  <c:v>5.2499999999999998E-2</c:v>
                </c:pt>
                <c:pt idx="60">
                  <c:v>5.2499999999999998E-2</c:v>
                </c:pt>
                <c:pt idx="61">
                  <c:v>5.2499999999999998E-2</c:v>
                </c:pt>
                <c:pt idx="62">
                  <c:v>5.2499999999999998E-2</c:v>
                </c:pt>
                <c:pt idx="63">
                  <c:v>5.2400000000000002E-2</c:v>
                </c:pt>
                <c:pt idx="64">
                  <c:v>5.2499999999999998E-2</c:v>
                </c:pt>
                <c:pt idx="65">
                  <c:v>5.2600000000000001E-2</c:v>
                </c:pt>
                <c:pt idx="66">
                  <c:v>5.2600000000000001E-2</c:v>
                </c:pt>
                <c:pt idx="67">
                  <c:v>5.2499999999999998E-2</c:v>
                </c:pt>
                <c:pt idx="68">
                  <c:v>5.2499999999999998E-2</c:v>
                </c:pt>
                <c:pt idx="69">
                  <c:v>5.2499999999999998E-2</c:v>
                </c:pt>
                <c:pt idx="70">
                  <c:v>5.2600000000000001E-2</c:v>
                </c:pt>
                <c:pt idx="71">
                  <c:v>5.0199999999999995E-2</c:v>
                </c:pt>
                <c:pt idx="72">
                  <c:v>4.9400000000000006E-2</c:v>
                </c:pt>
                <c:pt idx="73">
                  <c:v>4.7599999999999996E-2</c:v>
                </c:pt>
                <c:pt idx="74">
                  <c:v>4.4900000000000002E-2</c:v>
                </c:pt>
                <c:pt idx="75">
                  <c:v>4.24E-2</c:v>
                </c:pt>
                <c:pt idx="76">
                  <c:v>3.9399999999999998E-2</c:v>
                </c:pt>
                <c:pt idx="77">
                  <c:v>2.98E-2</c:v>
                </c:pt>
                <c:pt idx="78">
                  <c:v>2.6099999999999998E-2</c:v>
                </c:pt>
                <c:pt idx="79">
                  <c:v>2.2799999999999997E-2</c:v>
                </c:pt>
                <c:pt idx="80">
                  <c:v>1.9799999999999998E-2</c:v>
                </c:pt>
                <c:pt idx="81">
                  <c:v>0.02</c:v>
                </c:pt>
                <c:pt idx="82">
                  <c:v>2.0099999999999996E-2</c:v>
                </c:pt>
                <c:pt idx="83">
                  <c:v>0.02</c:v>
                </c:pt>
                <c:pt idx="84">
                  <c:v>1.8100000000000002E-2</c:v>
                </c:pt>
                <c:pt idx="85">
                  <c:v>9.7000000000000003E-3</c:v>
                </c:pt>
                <c:pt idx="86">
                  <c:v>3.9000000000000003E-3</c:v>
                </c:pt>
                <c:pt idx="87">
                  <c:v>1.6000000000000001E-3</c:v>
                </c:pt>
                <c:pt idx="88">
                  <c:v>1.5E-3</c:v>
                </c:pt>
                <c:pt idx="89">
                  <c:v>2.2000000000000001E-3</c:v>
                </c:pt>
                <c:pt idx="90">
                  <c:v>1.8E-3</c:v>
                </c:pt>
                <c:pt idx="91">
                  <c:v>1.5E-3</c:v>
                </c:pt>
                <c:pt idx="92">
                  <c:v>1.8E-3</c:v>
                </c:pt>
                <c:pt idx="93">
                  <c:v>2.0999999999999999E-3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1.5E-3</c:v>
                </c:pt>
                <c:pt idx="97">
                  <c:v>1.1999999999999999E-3</c:v>
                </c:pt>
                <c:pt idx="98">
                  <c:v>1.1999999999999999E-3</c:v>
                </c:pt>
                <c:pt idx="99">
                  <c:v>1.1999999999999999E-3</c:v>
                </c:pt>
                <c:pt idx="100">
                  <c:v>1.1000000000000001E-3</c:v>
                </c:pt>
                <c:pt idx="101">
                  <c:v>1.2999999999999999E-3</c:v>
                </c:pt>
                <c:pt idx="102">
                  <c:v>1.6000000000000001E-3</c:v>
                </c:pt>
                <c:pt idx="103">
                  <c:v>2E-3</c:v>
                </c:pt>
                <c:pt idx="104">
                  <c:v>2E-3</c:v>
                </c:pt>
                <c:pt idx="105">
                  <c:v>1.8E-3</c:v>
                </c:pt>
                <c:pt idx="106">
                  <c:v>1.8E-3</c:v>
                </c:pt>
                <c:pt idx="107">
                  <c:v>1.9E-3</c:v>
                </c:pt>
                <c:pt idx="108">
                  <c:v>1.9E-3</c:v>
                </c:pt>
                <c:pt idx="109">
                  <c:v>1.9E-3</c:v>
                </c:pt>
                <c:pt idx="110">
                  <c:v>1.9E-3</c:v>
                </c:pt>
                <c:pt idx="111">
                  <c:v>1.8E-3</c:v>
                </c:pt>
                <c:pt idx="112">
                  <c:v>1.7000000000000001E-3</c:v>
                </c:pt>
                <c:pt idx="113">
                  <c:v>1.6000000000000001E-3</c:v>
                </c:pt>
                <c:pt idx="114">
                  <c:v>1.4000000000000002E-3</c:v>
                </c:pt>
                <c:pt idx="115">
                  <c:v>1E-3</c:v>
                </c:pt>
                <c:pt idx="116">
                  <c:v>8.9999999999999998E-4</c:v>
                </c:pt>
                <c:pt idx="117">
                  <c:v>8.9999999999999998E-4</c:v>
                </c:pt>
                <c:pt idx="118">
                  <c:v>7.000000000000001E-4</c:v>
                </c:pt>
                <c:pt idx="119">
                  <c:v>1E-3</c:v>
                </c:pt>
                <c:pt idx="120">
                  <c:v>8.0000000000000004E-4</c:v>
                </c:pt>
                <c:pt idx="121">
                  <c:v>7.000000000000001E-4</c:v>
                </c:pt>
                <c:pt idx="122">
                  <c:v>8.0000000000000004E-4</c:v>
                </c:pt>
                <c:pt idx="123">
                  <c:v>7.000000000000001E-4</c:v>
                </c:pt>
                <c:pt idx="124">
                  <c:v>8.0000000000000004E-4</c:v>
                </c:pt>
                <c:pt idx="125">
                  <c:v>1E-3</c:v>
                </c:pt>
                <c:pt idx="126">
                  <c:v>1.2999999999999999E-3</c:v>
                </c:pt>
                <c:pt idx="127">
                  <c:v>1.4000000000000002E-3</c:v>
                </c:pt>
                <c:pt idx="128">
                  <c:v>1.6000000000000001E-3</c:v>
                </c:pt>
                <c:pt idx="129">
                  <c:v>1.6000000000000001E-3</c:v>
                </c:pt>
                <c:pt idx="130">
                  <c:v>1.6000000000000001E-3</c:v>
                </c:pt>
                <c:pt idx="131">
                  <c:v>1.2999999999999999E-3</c:v>
                </c:pt>
                <c:pt idx="132">
                  <c:v>1.4000000000000002E-3</c:v>
                </c:pt>
                <c:pt idx="133">
                  <c:v>1.6000000000000001E-3</c:v>
                </c:pt>
                <c:pt idx="134">
                  <c:v>1.6000000000000001E-3</c:v>
                </c:pt>
                <c:pt idx="135">
                  <c:v>1.6000000000000001E-3</c:v>
                </c:pt>
                <c:pt idx="136">
                  <c:v>1.4000000000000002E-3</c:v>
                </c:pt>
                <c:pt idx="137">
                  <c:v>1.5E-3</c:v>
                </c:pt>
                <c:pt idx="138">
                  <c:v>1.4000000000000002E-3</c:v>
                </c:pt>
                <c:pt idx="139">
                  <c:v>1.5E-3</c:v>
                </c:pt>
                <c:pt idx="140">
                  <c:v>1.1000000000000001E-3</c:v>
                </c:pt>
                <c:pt idx="141">
                  <c:v>8.9999999999999998E-4</c:v>
                </c:pt>
                <c:pt idx="142">
                  <c:v>8.9999999999999998E-4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8.9999999999999998E-4</c:v>
                </c:pt>
                <c:pt idx="146">
                  <c:v>8.0000000000000004E-4</c:v>
                </c:pt>
                <c:pt idx="147">
                  <c:v>8.9999999999999998E-4</c:v>
                </c:pt>
                <c:pt idx="148">
                  <c:v>7.000000000000001E-4</c:v>
                </c:pt>
                <c:pt idx="149">
                  <c:v>7.000000000000001E-4</c:v>
                </c:pt>
                <c:pt idx="150">
                  <c:v>8.0000000000000004E-4</c:v>
                </c:pt>
                <c:pt idx="151">
                  <c:v>8.9999999999999998E-4</c:v>
                </c:pt>
                <c:pt idx="152">
                  <c:v>8.9999999999999998E-4</c:v>
                </c:pt>
                <c:pt idx="153">
                  <c:v>1E-3</c:v>
                </c:pt>
                <c:pt idx="154">
                  <c:v>8.9999999999999998E-4</c:v>
                </c:pt>
                <c:pt idx="155">
                  <c:v>8.9999999999999998E-4</c:v>
                </c:pt>
                <c:pt idx="156">
                  <c:v>8.9999999999999998E-4</c:v>
                </c:pt>
                <c:pt idx="157">
                  <c:v>8.9999999999999998E-4</c:v>
                </c:pt>
                <c:pt idx="158">
                  <c:v>8.9999999999999998E-4</c:v>
                </c:pt>
                <c:pt idx="159">
                  <c:v>1.1999999999999999E-3</c:v>
                </c:pt>
                <c:pt idx="160">
                  <c:v>1.1000000000000001E-3</c:v>
                </c:pt>
                <c:pt idx="161">
                  <c:v>1.1000000000000001E-3</c:v>
                </c:pt>
                <c:pt idx="162">
                  <c:v>1.1000000000000001E-3</c:v>
                </c:pt>
                <c:pt idx="163">
                  <c:v>1.1999999999999999E-3</c:v>
                </c:pt>
                <c:pt idx="164">
                  <c:v>1.1999999999999999E-3</c:v>
                </c:pt>
                <c:pt idx="165">
                  <c:v>1.2999999999999999E-3</c:v>
                </c:pt>
                <c:pt idx="166">
                  <c:v>1.2999999999999999E-3</c:v>
                </c:pt>
                <c:pt idx="167">
                  <c:v>1.4000000000000002E-3</c:v>
                </c:pt>
                <c:pt idx="168">
                  <c:v>1.4000000000000002E-3</c:v>
                </c:pt>
                <c:pt idx="169">
                  <c:v>1.1999999999999999E-3</c:v>
                </c:pt>
                <c:pt idx="170">
                  <c:v>1.1999999999999999E-3</c:v>
                </c:pt>
                <c:pt idx="171">
                  <c:v>2.3999999999999998E-3</c:v>
                </c:pt>
                <c:pt idx="172">
                  <c:v>3.4000000000000002E-3</c:v>
                </c:pt>
                <c:pt idx="173">
                  <c:v>3.8E-3</c:v>
                </c:pt>
                <c:pt idx="174">
                  <c:v>3.5999999999999999E-3</c:v>
                </c:pt>
                <c:pt idx="175">
                  <c:v>3.7000000000000002E-3</c:v>
                </c:pt>
                <c:pt idx="176">
                  <c:v>3.7000000000000002E-3</c:v>
                </c:pt>
                <c:pt idx="177">
                  <c:v>3.8E-3</c:v>
                </c:pt>
                <c:pt idx="178">
                  <c:v>3.9000000000000003E-3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4.0999999999999995E-3</c:v>
                </c:pt>
                <c:pt idx="183">
                  <c:v>5.4000000000000003E-3</c:v>
                </c:pt>
                <c:pt idx="184">
                  <c:v>6.5000000000000006E-3</c:v>
                </c:pt>
                <c:pt idx="185">
                  <c:v>6.6E-3</c:v>
                </c:pt>
                <c:pt idx="186">
                  <c:v>7.9000000000000008E-3</c:v>
                </c:pt>
                <c:pt idx="187">
                  <c:v>9.0000000000000011E-3</c:v>
                </c:pt>
                <c:pt idx="188">
                  <c:v>9.1000000000000004E-3</c:v>
                </c:pt>
                <c:pt idx="189">
                  <c:v>1.04E-2</c:v>
                </c:pt>
                <c:pt idx="190">
                  <c:v>1.15E-2</c:v>
                </c:pt>
                <c:pt idx="191">
                  <c:v>1.1599999999999999E-2</c:v>
                </c:pt>
                <c:pt idx="192">
                  <c:v>1.15E-2</c:v>
                </c:pt>
                <c:pt idx="193">
                  <c:v>1.15E-2</c:v>
                </c:pt>
                <c:pt idx="194">
                  <c:v>1.1599999999999999E-2</c:v>
                </c:pt>
                <c:pt idx="195">
                  <c:v>1.3000000000000001E-2</c:v>
                </c:pt>
                <c:pt idx="196">
                  <c:v>1.41E-2</c:v>
                </c:pt>
                <c:pt idx="197">
                  <c:v>1.4199999999999999E-2</c:v>
                </c:pt>
                <c:pt idx="198">
                  <c:v>1.5100000000000001E-2</c:v>
                </c:pt>
                <c:pt idx="199">
                  <c:v>1.6899999999999998E-2</c:v>
                </c:pt>
                <c:pt idx="200">
                  <c:v>1.7000000000000001E-2</c:v>
                </c:pt>
                <c:pt idx="201">
                  <c:v>1.8200000000000001E-2</c:v>
                </c:pt>
                <c:pt idx="202">
                  <c:v>1.9099999999999999E-2</c:v>
                </c:pt>
                <c:pt idx="203">
                  <c:v>1.9099999999999999E-2</c:v>
                </c:pt>
                <c:pt idx="204">
                  <c:v>1.95E-2</c:v>
                </c:pt>
                <c:pt idx="205">
                  <c:v>2.1899999999999999E-2</c:v>
                </c:pt>
                <c:pt idx="206">
                  <c:v>2.2000000000000002E-2</c:v>
                </c:pt>
                <c:pt idx="207">
                  <c:v>2.2700000000000001E-2</c:v>
                </c:pt>
                <c:pt idx="208">
                  <c:v>2.4E-2</c:v>
                </c:pt>
                <c:pt idx="209">
                  <c:v>2.4E-2</c:v>
                </c:pt>
                <c:pt idx="210">
                  <c:v>2.41E-2</c:v>
                </c:pt>
                <c:pt idx="211">
                  <c:v>2.4199999999999999E-2</c:v>
                </c:pt>
                <c:pt idx="212">
                  <c:v>2.3900000000000001E-2</c:v>
                </c:pt>
                <c:pt idx="213">
                  <c:v>2.3799999999999998E-2</c:v>
                </c:pt>
                <c:pt idx="214">
                  <c:v>2.4E-2</c:v>
                </c:pt>
                <c:pt idx="215">
                  <c:v>2.1299999999999999E-2</c:v>
                </c:pt>
                <c:pt idx="216">
                  <c:v>2.0400000000000001E-2</c:v>
                </c:pt>
                <c:pt idx="217">
                  <c:v>1.83E-2</c:v>
                </c:pt>
                <c:pt idx="218">
                  <c:v>1.55E-2</c:v>
                </c:pt>
                <c:pt idx="219">
                  <c:v>1.55E-2</c:v>
                </c:pt>
                <c:pt idx="220">
                  <c:v>1.55E-2</c:v>
                </c:pt>
                <c:pt idx="221">
                  <c:v>1.5800000000000002E-2</c:v>
                </c:pt>
                <c:pt idx="222">
                  <c:v>6.5000000000000006E-3</c:v>
                </c:pt>
                <c:pt idx="223">
                  <c:v>5.0000000000000001E-4</c:v>
                </c:pt>
                <c:pt idx="224">
                  <c:v>5.0000000000000001E-4</c:v>
                </c:pt>
                <c:pt idx="225">
                  <c:v>8.0000000000000004E-4</c:v>
                </c:pt>
                <c:pt idx="226">
                  <c:v>8.9999999999999998E-4</c:v>
                </c:pt>
                <c:pt idx="227">
                  <c:v>1E-3</c:v>
                </c:pt>
                <c:pt idx="228">
                  <c:v>8.9999999999999998E-4</c:v>
                </c:pt>
                <c:pt idx="229">
                  <c:v>8.9999999999999998E-4</c:v>
                </c:pt>
                <c:pt idx="230">
                  <c:v>8.9999999999999998E-4</c:v>
                </c:pt>
                <c:pt idx="231">
                  <c:v>8.9999999999999998E-4</c:v>
                </c:pt>
                <c:pt idx="232">
                  <c:v>8.9999999999999998E-4</c:v>
                </c:pt>
                <c:pt idx="233">
                  <c:v>8.0000000000000004E-4</c:v>
                </c:pt>
                <c:pt idx="234">
                  <c:v>7.000000000000001E-4</c:v>
                </c:pt>
                <c:pt idx="235">
                  <c:v>7.000000000000001E-4</c:v>
                </c:pt>
                <c:pt idx="236">
                  <c:v>5.9999999999999995E-4</c:v>
                </c:pt>
                <c:pt idx="237">
                  <c:v>8.0000000000000004E-4</c:v>
                </c:pt>
                <c:pt idx="238">
                  <c:v>1E-3</c:v>
                </c:pt>
                <c:pt idx="239">
                  <c:v>8.9999999999999998E-4</c:v>
                </c:pt>
                <c:pt idx="240">
                  <c:v>8.0000000000000004E-4</c:v>
                </c:pt>
                <c:pt idx="241">
                  <c:v>8.0000000000000004E-4</c:v>
                </c:pt>
                <c:pt idx="242">
                  <c:v>8.0000000000000004E-4</c:v>
                </c:pt>
                <c:pt idx="243">
                  <c:v>8.0000000000000004E-4</c:v>
                </c:pt>
                <c:pt idx="244">
                  <c:v>8.0000000000000004E-4</c:v>
                </c:pt>
                <c:pt idx="245">
                  <c:v>8.0000000000000004E-4</c:v>
                </c:pt>
                <c:pt idx="246">
                  <c:v>2E-3</c:v>
                </c:pt>
                <c:pt idx="247">
                  <c:v>3.3E-3</c:v>
                </c:pt>
                <c:pt idx="248">
                  <c:v>7.7000000000000002E-3</c:v>
                </c:pt>
                <c:pt idx="249">
                  <c:v>1.21E-2</c:v>
                </c:pt>
                <c:pt idx="250">
                  <c:v>1.6799999999999999E-2</c:v>
                </c:pt>
                <c:pt idx="251">
                  <c:v>2.3300000000000001E-2</c:v>
                </c:pt>
                <c:pt idx="252">
                  <c:v>2.5600000000000001E-2</c:v>
                </c:pt>
                <c:pt idx="253">
                  <c:v>3.0800000000000001E-2</c:v>
                </c:pt>
                <c:pt idx="254">
                  <c:v>3.78E-2</c:v>
                </c:pt>
                <c:pt idx="255">
                  <c:v>4.0999999999999995E-2</c:v>
                </c:pt>
                <c:pt idx="256">
                  <c:v>4.3299999999999998E-2</c:v>
                </c:pt>
                <c:pt idx="257">
                  <c:v>4.5700000000000005E-2</c:v>
                </c:pt>
                <c:pt idx="258">
                  <c:v>4.6500000000000007E-2</c:v>
                </c:pt>
                <c:pt idx="259">
                  <c:v>4.8300000000000003E-2</c:v>
                </c:pt>
                <c:pt idx="260">
                  <c:v>5.0599999999999999E-2</c:v>
                </c:pt>
                <c:pt idx="261">
                  <c:v>5.0799999999999998E-2</c:v>
                </c:pt>
                <c:pt idx="262">
                  <c:v>5.1200000000000002E-2</c:v>
                </c:pt>
                <c:pt idx="263">
                  <c:v>5.33E-2</c:v>
                </c:pt>
                <c:pt idx="264">
                  <c:v>5.33E-2</c:v>
                </c:pt>
                <c:pt idx="265">
                  <c:v>5.33E-2</c:v>
                </c:pt>
                <c:pt idx="266">
                  <c:v>5.33E-2</c:v>
                </c:pt>
                <c:pt idx="267">
                  <c:v>5.33E-2</c:v>
                </c:pt>
                <c:pt idx="268">
                  <c:v>5.33E-2</c:v>
                </c:pt>
                <c:pt idx="269">
                  <c:v>5.33E-2</c:v>
                </c:pt>
                <c:pt idx="270">
                  <c:v>5.33E-2</c:v>
                </c:pt>
                <c:pt idx="271">
                  <c:v>5.33E-2</c:v>
                </c:pt>
                <c:pt idx="272">
                  <c:v>5.33E-2</c:v>
                </c:pt>
                <c:pt idx="273">
                  <c:v>5.33E-2</c:v>
                </c:pt>
                <c:pt idx="274">
                  <c:v>5.33E-2</c:v>
                </c:pt>
                <c:pt idx="275">
                  <c:v>5.33E-2</c:v>
                </c:pt>
                <c:pt idx="276">
                  <c:v>5.1299999999999998E-2</c:v>
                </c:pt>
                <c:pt idx="277">
                  <c:v>4.8300000000000003E-2</c:v>
                </c:pt>
                <c:pt idx="278">
                  <c:v>4.6399999999999997E-2</c:v>
                </c:pt>
                <c:pt idx="279">
                  <c:v>4.4800000000000006E-2</c:v>
                </c:pt>
                <c:pt idx="280">
                  <c:v>4.3299999999999998E-2</c:v>
                </c:pt>
                <c:pt idx="281">
                  <c:v>4.3299999999999998E-2</c:v>
                </c:pt>
                <c:pt idx="282">
                  <c:v>4.3299999999999998E-2</c:v>
                </c:pt>
                <c:pt idx="283">
                  <c:v>4.3299999999999998E-2</c:v>
                </c:pt>
                <c:pt idx="284">
                  <c:v>4.3299999999999998E-2</c:v>
                </c:pt>
                <c:pt idx="285">
                  <c:v>4.3299999999999998E-2</c:v>
                </c:pt>
                <c:pt idx="286">
                  <c:v>4.3299999999999998E-2</c:v>
                </c:pt>
                <c:pt idx="287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9-144B-B873-02408103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402048"/>
        <c:axId val="1101231232"/>
      </c:lineChart>
      <c:catAx>
        <c:axId val="1092402048"/>
        <c:scaling>
          <c:orientation val="minMax"/>
        </c:scaling>
        <c:delete val="0"/>
        <c:axPos val="b"/>
        <c:numFmt formatCode="mmm\ 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1232"/>
        <c:crosses val="autoZero"/>
        <c:auto val="0"/>
        <c:lblAlgn val="ctr"/>
        <c:lblOffset val="100"/>
        <c:noMultiLvlLbl val="0"/>
      </c:catAx>
      <c:valAx>
        <c:axId val="11012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600" b="1">
                <a:latin typeface="Calibri" panose="020F0502020204030204" pitchFamily="34" charset="0"/>
                <a:cs typeface="Calibri" panose="020F0502020204030204" pitchFamily="34" charset="0"/>
              </a:rPr>
              <a:t>We can generally see that as unemployment</a:t>
            </a:r>
            <a:r>
              <a:rPr lang="en-US" sz="1600" b="1" baseline="0">
                <a:latin typeface="Calibri" panose="020F0502020204030204" pitchFamily="34" charset="0"/>
                <a:cs typeface="Calibri" panose="020F0502020204030204" pitchFamily="34" charset="0"/>
              </a:rPr>
              <a:t> rates decrease, inflation actually increases.</a:t>
            </a:r>
            <a:endParaRPr lang="en-US" sz="16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macro_last25yrs_bls_fred!$G$1</c:f>
              <c:strCache>
                <c:ptCount val="1"/>
                <c:pt idx="0">
                  <c:v>Unemployment Rate 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4"/>
              <c:layout>
                <c:manualLayout>
                  <c:x val="-0.11529051247462335"/>
                  <c:y val="-9.25496592220202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t" anchorCtr="0">
                    <a:spAutoFit/>
                  </a:bodyPr>
                  <a:lstStyle/>
                  <a:p>
                    <a:pPr algn="l"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July 2009</a:t>
                    </a: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fld id="{33F05EB7-53FA-2342-8474-1717603AD662}" type="SERIESNAME"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[SERIES NAME]</a:t>
                    </a:fld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, </a:t>
                    </a:r>
                    <a:fld id="{04430461-34F9-9F49-A067-9D726658F935}" type="YVALUE"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[Y VALUE]</a:t>
                    </a:fld>
                    <a:endParaRPr lang="en-US" sz="1000" baseline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Inflation </a:t>
                    </a:r>
                    <a:r>
                      <a:rPr lang="en-US" sz="1000" b="0" baseline="0">
                        <a:solidFill>
                          <a:srgbClr val="FF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-2%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l"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570-DD43-9289-49C160827288}"/>
                </c:ext>
              </c:extLst>
            </c:dLbl>
            <c:dLbl>
              <c:idx val="223"/>
              <c:layout>
                <c:manualLayout>
                  <c:x val="7.9371502364034674E-2"/>
                  <c:y val="3.01324471885647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t" anchorCtr="0">
                    <a:noAutofit/>
                  </a:bodyPr>
                  <a:lstStyle/>
                  <a:p>
                    <a:pPr algn="l"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Apr 2020</a:t>
                    </a: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</a:t>
                    </a: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fld id="{404FF9DD-1CEA-7245-87EC-9B839AD7B3FB}" type="SERIESNAME"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[SERIES NAME]</a:t>
                    </a:fld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</a:t>
                    </a:r>
                    <a:fld id="{D7B8B5A5-05BE-984F-8788-9B4FBDE97BBB}" type="YVALUE"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[Y VALUE]</a:t>
                    </a:fld>
                    <a:endParaRPr lang="en-US" sz="1000" baseline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Inflation 0.3%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noAutofit/>
                </a:bodyPr>
                <a:lstStyle/>
                <a:p>
                  <a:pPr algn="l"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686701136606475"/>
                      <c:h val="0.101094360317634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570-DD43-9289-49C160827288}"/>
                </c:ext>
              </c:extLst>
            </c:dLbl>
            <c:dLbl>
              <c:idx val="249"/>
              <c:layout>
                <c:manualLayout>
                  <c:x val="-6.3608558606688653E-2"/>
                  <c:y val="-0.1678807771934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Jun</a:t>
                    </a: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2022</a:t>
                    </a:r>
                    <a:endParaRPr lang="en-US" sz="100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fld id="{12902752-F604-1541-9F2F-EE11F8560C74}" type="SERIESNAME">
                      <a:rPr lang="en-US" sz="1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[SERIES NAME]</a:t>
                    </a:fld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, </a:t>
                    </a:r>
                    <a:fld id="{346AC0C4-D924-344D-9079-3ED6040AD48B}" type="YVALUE"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 algn="l">
                        <a:defRPr sz="1000">
                          <a:latin typeface="Calibri" panose="020F0502020204030204" pitchFamily="34" charset="0"/>
                          <a:cs typeface="Calibri" panose="020F0502020204030204" pitchFamily="34" charset="0"/>
                        </a:defRPr>
                      </a:pPr>
                      <a:t>[Y VALUE]</a:t>
                    </a:fld>
                    <a:endParaRPr lang="en-US" sz="1000" baseline="0">
                      <a:latin typeface="Calibri" panose="020F0502020204030204" pitchFamily="34" charset="0"/>
                      <a:cs typeface="Calibri" panose="020F0502020204030204" pitchFamily="34" charset="0"/>
                    </a:endParaRPr>
                  </a:p>
                  <a:p>
                    <a:pPr algn="l">
                      <a:defRPr sz="1000">
                        <a:latin typeface="Calibri" panose="020F0502020204030204" pitchFamily="34" charset="0"/>
                        <a:cs typeface="Calibri" panose="020F0502020204030204" pitchFamily="34" charset="0"/>
                      </a:defRPr>
                    </a:pPr>
                    <a:r>
                      <a:rPr lang="en-US" sz="100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Inflation 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570-DD43-9289-49C160827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macro_last25yrs_bls_fred!$F$14:$F$301</c:f>
              <c:numCache>
                <c:formatCode>0.0%</c:formatCode>
                <c:ptCount val="288"/>
                <c:pt idx="0">
                  <c:v>2.5921658986175045E-2</c:v>
                </c:pt>
                <c:pt idx="1">
                  <c:v>2.1276595744680771E-2</c:v>
                </c:pt>
                <c:pt idx="2">
                  <c:v>1.8943742824339971E-2</c:v>
                </c:pt>
                <c:pt idx="3">
                  <c:v>1.6036655211913109E-2</c:v>
                </c:pt>
                <c:pt idx="4">
                  <c:v>1.1958997722095743E-2</c:v>
                </c:pt>
                <c:pt idx="5">
                  <c:v>1.1363636363636465E-2</c:v>
                </c:pt>
                <c:pt idx="6">
                  <c:v>1.3628620102214661E-2</c:v>
                </c:pt>
                <c:pt idx="7">
                  <c:v>1.6439909297052191E-2</c:v>
                </c:pt>
                <c:pt idx="8">
                  <c:v>1.2408347433727984E-2</c:v>
                </c:pt>
                <c:pt idx="9">
                  <c:v>1.0692177827799743E-2</c:v>
                </c:pt>
                <c:pt idx="10">
                  <c:v>1.465614430665152E-2</c:v>
                </c:pt>
                <c:pt idx="11">
                  <c:v>1.7474633596392231E-2</c:v>
                </c:pt>
                <c:pt idx="12">
                  <c:v>1.516002245929271E-2</c:v>
                </c:pt>
                <c:pt idx="13">
                  <c:v>2.0270270270270174E-2</c:v>
                </c:pt>
                <c:pt idx="14">
                  <c:v>2.2535211267605604E-2</c:v>
                </c:pt>
                <c:pt idx="15">
                  <c:v>2.4802705749718212E-2</c:v>
                </c:pt>
                <c:pt idx="16">
                  <c:v>2.7574563871693991E-2</c:v>
                </c:pt>
                <c:pt idx="17">
                  <c:v>3.1460674157303359E-2</c:v>
                </c:pt>
                <c:pt idx="18">
                  <c:v>3.0252100840336249E-2</c:v>
                </c:pt>
                <c:pt idx="19">
                  <c:v>2.175125488008911E-2</c:v>
                </c:pt>
                <c:pt idx="20">
                  <c:v>1.8941504178273005E-2</c:v>
                </c:pt>
                <c:pt idx="21">
                  <c:v>1.9487750556792971E-2</c:v>
                </c:pt>
                <c:pt idx="22">
                  <c:v>2.0555555555555438E-2</c:v>
                </c:pt>
                <c:pt idx="23">
                  <c:v>2.2160664819944609E-2</c:v>
                </c:pt>
                <c:pt idx="24">
                  <c:v>2.3783185840707821E-2</c:v>
                </c:pt>
                <c:pt idx="25">
                  <c:v>2.0419426048565281E-2</c:v>
                </c:pt>
                <c:pt idx="26">
                  <c:v>1.9283746556473913E-2</c:v>
                </c:pt>
                <c:pt idx="27">
                  <c:v>2.0352035203520247E-2</c:v>
                </c:pt>
                <c:pt idx="28">
                  <c:v>2.0262869660460092E-2</c:v>
                </c:pt>
                <c:pt idx="29">
                  <c:v>1.6884531590413809E-2</c:v>
                </c:pt>
                <c:pt idx="30">
                  <c:v>1.7400761283306032E-2</c:v>
                </c:pt>
                <c:pt idx="31">
                  <c:v>2.2925764192139875E-2</c:v>
                </c:pt>
                <c:pt idx="32">
                  <c:v>2.8977583378895444E-2</c:v>
                </c:pt>
                <c:pt idx="33">
                  <c:v>3.1676679410158393E-2</c:v>
                </c:pt>
                <c:pt idx="34">
                  <c:v>2.9395753946652281E-2</c:v>
                </c:pt>
                <c:pt idx="35">
                  <c:v>2.5474254742547275E-2</c:v>
                </c:pt>
                <c:pt idx="36">
                  <c:v>2.5391680172879516E-2</c:v>
                </c:pt>
                <c:pt idx="37">
                  <c:v>3.1909140075716547E-2</c:v>
                </c:pt>
                <c:pt idx="38">
                  <c:v>3.6216216216216068E-2</c:v>
                </c:pt>
                <c:pt idx="39">
                  <c:v>3.3423180592991875E-2</c:v>
                </c:pt>
                <c:pt idx="40">
                  <c:v>2.8448738593666034E-2</c:v>
                </c:pt>
                <c:pt idx="41">
                  <c:v>3.0530262453133394E-2</c:v>
                </c:pt>
                <c:pt idx="42">
                  <c:v>3.2068412613575736E-2</c:v>
                </c:pt>
                <c:pt idx="43">
                  <c:v>3.3617929562433257E-2</c:v>
                </c:pt>
                <c:pt idx="44">
                  <c:v>2.8692879914984148E-2</c:v>
                </c:pt>
                <c:pt idx="45">
                  <c:v>2.541026998411855E-2</c:v>
                </c:pt>
                <c:pt idx="46">
                  <c:v>3.0671602326811209E-2</c:v>
                </c:pt>
                <c:pt idx="47">
                  <c:v>3.6469344608879517E-2</c:v>
                </c:pt>
                <c:pt idx="48">
                  <c:v>4.7418335089568053E-2</c:v>
                </c:pt>
                <c:pt idx="49">
                  <c:v>4.3501048218029359E-2</c:v>
                </c:pt>
                <c:pt idx="50">
                  <c:v>3.3385498174230532E-2</c:v>
                </c:pt>
                <c:pt idx="51">
                  <c:v>3.3385498174230532E-2</c:v>
                </c:pt>
                <c:pt idx="52">
                  <c:v>4.0187891440501167E-2</c:v>
                </c:pt>
                <c:pt idx="53">
                  <c:v>3.6382536382536301E-2</c:v>
                </c:pt>
                <c:pt idx="54">
                  <c:v>3.4179181771103018E-2</c:v>
                </c:pt>
                <c:pt idx="55">
                  <c:v>3.6138358286009309E-2</c:v>
                </c:pt>
                <c:pt idx="56">
                  <c:v>3.9772727272727293E-2</c:v>
                </c:pt>
                <c:pt idx="57">
                  <c:v>4.1817243159525175E-2</c:v>
                </c:pt>
                <c:pt idx="58">
                  <c:v>4.1046690610569536E-2</c:v>
                </c:pt>
                <c:pt idx="59">
                  <c:v>3.9265680775114831E-2</c:v>
                </c:pt>
                <c:pt idx="60">
                  <c:v>2.0120724346076369E-2</c:v>
                </c:pt>
                <c:pt idx="61">
                  <c:v>1.4063284781516971E-2</c:v>
                </c:pt>
                <c:pt idx="62">
                  <c:v>1.9687026754164672E-2</c:v>
                </c:pt>
                <c:pt idx="63">
                  <c:v>2.5239777889954462E-2</c:v>
                </c:pt>
                <c:pt idx="64">
                  <c:v>2.0757651781234232E-2</c:v>
                </c:pt>
                <c:pt idx="65">
                  <c:v>2.4202607823470279E-2</c:v>
                </c:pt>
                <c:pt idx="66">
                  <c:v>2.7981972959439272E-2</c:v>
                </c:pt>
                <c:pt idx="67">
                  <c:v>2.5929247633283525E-2</c:v>
                </c:pt>
                <c:pt idx="68">
                  <c:v>2.7098857426726131E-2</c:v>
                </c:pt>
                <c:pt idx="69">
                  <c:v>2.692765113974227E-2</c:v>
                </c:pt>
                <c:pt idx="70">
                  <c:v>2.3178905864958077E-2</c:v>
                </c:pt>
                <c:pt idx="71">
                  <c:v>1.8974484789008761E-2</c:v>
                </c:pt>
                <c:pt idx="72">
                  <c:v>2.8338264299802685E-2</c:v>
                </c:pt>
                <c:pt idx="73">
                  <c:v>3.610698365527476E-2</c:v>
                </c:pt>
                <c:pt idx="74">
                  <c:v>4.373267326732666E-2</c:v>
                </c:pt>
                <c:pt idx="75">
                  <c:v>4.1088133924175319E-2</c:v>
                </c:pt>
                <c:pt idx="76">
                  <c:v>4.294695655165981E-2</c:v>
                </c:pt>
                <c:pt idx="77">
                  <c:v>4.1429592706119678E-2</c:v>
                </c:pt>
                <c:pt idx="78">
                  <c:v>3.9749035501344343E-2</c:v>
                </c:pt>
                <c:pt idx="79">
                  <c:v>3.9037609759888126E-2</c:v>
                </c:pt>
                <c:pt idx="80">
                  <c:v>4.088413823123993E-2</c:v>
                </c:pt>
                <c:pt idx="81">
                  <c:v>4.9359661059478643E-2</c:v>
                </c:pt>
                <c:pt idx="82">
                  <c:v>5.4975120783418374E-2</c:v>
                </c:pt>
                <c:pt idx="83">
                  <c:v>5.3080171620912386E-2</c:v>
                </c:pt>
                <c:pt idx="84">
                  <c:v>4.9533198751360752E-2</c:v>
                </c:pt>
                <c:pt idx="85">
                  <c:v>3.7310578899565128E-2</c:v>
                </c:pt>
                <c:pt idx="86">
                  <c:v>1.0999174706166848E-2</c:v>
                </c:pt>
                <c:pt idx="87">
                  <c:v>-2.2228002553859039E-4</c:v>
                </c:pt>
                <c:pt idx="88">
                  <c:v>-1.1358601902212717E-3</c:v>
                </c:pt>
                <c:pt idx="89">
                  <c:v>8.4631406715107715E-5</c:v>
                </c:pt>
                <c:pt idx="90">
                  <c:v>-4.4647876766238381E-3</c:v>
                </c:pt>
                <c:pt idx="91">
                  <c:v>-5.7632442437670628E-3</c:v>
                </c:pt>
                <c:pt idx="92">
                  <c:v>-1.0157614958551719E-2</c:v>
                </c:pt>
                <c:pt idx="93">
                  <c:v>-1.2291746182109153E-2</c:v>
                </c:pt>
                <c:pt idx="94">
                  <c:v>-1.9587610037622771E-2</c:v>
                </c:pt>
                <c:pt idx="95">
                  <c:v>-1.4838355663267633E-2</c:v>
                </c:pt>
                <c:pt idx="96">
                  <c:v>-1.3779428628864721E-2</c:v>
                </c:pt>
                <c:pt idx="97">
                  <c:v>-2.2396829420033848E-3</c:v>
                </c:pt>
                <c:pt idx="98">
                  <c:v>1.9145871744709275E-2</c:v>
                </c:pt>
                <c:pt idx="99">
                  <c:v>2.8141231232083674E-2</c:v>
                </c:pt>
                <c:pt idx="100">
                  <c:v>2.6211113889767157E-2</c:v>
                </c:pt>
                <c:pt idx="101">
                  <c:v>2.151336357866529E-2</c:v>
                </c:pt>
                <c:pt idx="102">
                  <c:v>2.2861714393279886E-2</c:v>
                </c:pt>
                <c:pt idx="103">
                  <c:v>2.2067707525304403E-2</c:v>
                </c:pt>
                <c:pt idx="104">
                  <c:v>2.0035489292185682E-2</c:v>
                </c:pt>
                <c:pt idx="105">
                  <c:v>1.1215605940686268E-2</c:v>
                </c:pt>
                <c:pt idx="106">
                  <c:v>1.3407784804821077E-2</c:v>
                </c:pt>
                <c:pt idx="107">
                  <c:v>1.1501775395112546E-2</c:v>
                </c:pt>
                <c:pt idx="108">
                  <c:v>1.1183122472331775E-2</c:v>
                </c:pt>
                <c:pt idx="109">
                  <c:v>1.1666951489314625E-2</c:v>
                </c:pt>
                <c:pt idx="110">
                  <c:v>1.084544776600338E-2</c:v>
                </c:pt>
                <c:pt idx="111">
                  <c:v>1.4377930222179369E-2</c:v>
                </c:pt>
                <c:pt idx="112">
                  <c:v>1.7007834915029774E-2</c:v>
                </c:pt>
                <c:pt idx="113">
                  <c:v>2.1248981733331451E-2</c:v>
                </c:pt>
                <c:pt idx="114">
                  <c:v>2.6192415103541089E-2</c:v>
                </c:pt>
                <c:pt idx="115">
                  <c:v>3.0772344447868694E-2</c:v>
                </c:pt>
                <c:pt idx="116">
                  <c:v>3.4589718808964998E-2</c:v>
                </c:pt>
                <c:pt idx="117">
                  <c:v>3.5023181506360412E-2</c:v>
                </c:pt>
                <c:pt idx="118">
                  <c:v>3.5798809769996165E-2</c:v>
                </c:pt>
                <c:pt idx="119">
                  <c:v>3.7549960307080799E-2</c:v>
                </c:pt>
                <c:pt idx="120">
                  <c:v>3.8126216928186851E-2</c:v>
                </c:pt>
                <c:pt idx="121">
                  <c:v>3.5222681306640524E-2</c:v>
                </c:pt>
                <c:pt idx="122">
                  <c:v>3.4514322145817289E-2</c:v>
                </c:pt>
                <c:pt idx="123">
                  <c:v>3.0620668384193861E-2</c:v>
                </c:pt>
                <c:pt idx="124">
                  <c:v>3.0087663379855023E-2</c:v>
                </c:pt>
                <c:pt idx="125">
                  <c:v>2.8981784423473878E-2</c:v>
                </c:pt>
                <c:pt idx="126">
                  <c:v>2.5828752813320977E-2</c:v>
                </c:pt>
                <c:pt idx="127">
                  <c:v>2.2731633741348567E-2</c:v>
                </c:pt>
                <c:pt idx="128">
                  <c:v>1.7379429374660749E-2</c:v>
                </c:pt>
                <c:pt idx="129">
                  <c:v>1.6538704482976341E-2</c:v>
                </c:pt>
                <c:pt idx="130">
                  <c:v>1.4175114798464783E-2</c:v>
                </c:pt>
                <c:pt idx="131">
                  <c:v>1.6859349154821235E-2</c:v>
                </c:pt>
                <c:pt idx="132">
                  <c:v>1.9497168982819613E-2</c:v>
                </c:pt>
                <c:pt idx="133">
                  <c:v>2.1556780595369363E-2</c:v>
                </c:pt>
                <c:pt idx="134">
                  <c:v>1.7960197033926262E-2</c:v>
                </c:pt>
                <c:pt idx="135">
                  <c:v>1.7595049796895523E-2</c:v>
                </c:pt>
                <c:pt idx="136">
                  <c:v>1.6840617620982989E-2</c:v>
                </c:pt>
                <c:pt idx="137">
                  <c:v>2.0181404902574807E-2</c:v>
                </c:pt>
                <c:pt idx="138">
                  <c:v>1.5187472411246183E-2</c:v>
                </c:pt>
                <c:pt idx="139">
                  <c:v>1.1388080475768669E-2</c:v>
                </c:pt>
                <c:pt idx="140">
                  <c:v>1.3903888279197085E-2</c:v>
                </c:pt>
                <c:pt idx="141">
                  <c:v>1.7157935271568725E-2</c:v>
                </c:pt>
                <c:pt idx="142">
                  <c:v>1.8854718054158059E-2</c:v>
                </c:pt>
                <c:pt idx="143">
                  <c:v>1.538809488600279E-2</c:v>
                </c:pt>
                <c:pt idx="144">
                  <c:v>1.0947341081747997E-2</c:v>
                </c:pt>
                <c:pt idx="145">
                  <c:v>8.7679914349114707E-3</c:v>
                </c:pt>
                <c:pt idx="146">
                  <c:v>1.2328701961954458E-2</c:v>
                </c:pt>
                <c:pt idx="147">
                  <c:v>1.5128383667573297E-2</c:v>
                </c:pt>
                <c:pt idx="148">
                  <c:v>1.557758795574915E-2</c:v>
                </c:pt>
                <c:pt idx="149">
                  <c:v>1.1204746347724948E-2</c:v>
                </c:pt>
                <c:pt idx="150">
                  <c:v>1.6126949139408042E-2</c:v>
                </c:pt>
                <c:pt idx="151">
                  <c:v>2.0151253036061689E-2</c:v>
                </c:pt>
                <c:pt idx="152">
                  <c:v>2.1669476870798121E-2</c:v>
                </c:pt>
                <c:pt idx="153">
                  <c:v>2.0589816945944195E-2</c:v>
                </c:pt>
                <c:pt idx="154">
                  <c:v>1.9742378703305974E-2</c:v>
                </c:pt>
                <c:pt idx="155">
                  <c:v>1.7150983482969062E-2</c:v>
                </c:pt>
                <c:pt idx="156">
                  <c:v>1.6840509711232077E-2</c:v>
                </c:pt>
                <c:pt idx="157">
                  <c:v>1.6095417021513292E-2</c:v>
                </c:pt>
                <c:pt idx="158">
                  <c:v>1.231524989320798E-2</c:v>
                </c:pt>
                <c:pt idx="159">
                  <c:v>6.5312139196231911E-3</c:v>
                </c:pt>
                <c:pt idx="160">
                  <c:v>-2.2993097820542818E-3</c:v>
                </c:pt>
                <c:pt idx="161">
                  <c:v>-8.7031462935205361E-4</c:v>
                </c:pt>
                <c:pt idx="162">
                  <c:v>-2.2031284423873476E-4</c:v>
                </c:pt>
                <c:pt idx="163">
                  <c:v>-1.0403098939391064E-3</c:v>
                </c:pt>
                <c:pt idx="164">
                  <c:v>3.5033218244295838E-4</c:v>
                </c:pt>
                <c:pt idx="165">
                  <c:v>1.7957180975505249E-3</c:v>
                </c:pt>
                <c:pt idx="166">
                  <c:v>2.2568611104094582E-3</c:v>
                </c:pt>
                <c:pt idx="167">
                  <c:v>2.413037985344868E-3</c:v>
                </c:pt>
                <c:pt idx="168">
                  <c:v>8.8429616341700878E-5</c:v>
                </c:pt>
                <c:pt idx="169">
                  <c:v>1.2761656067050708E-3</c:v>
                </c:pt>
                <c:pt idx="170">
                  <c:v>4.3631821691851869E-3</c:v>
                </c:pt>
                <c:pt idx="171">
                  <c:v>6.3872475153647912E-3</c:v>
                </c:pt>
                <c:pt idx="172">
                  <c:v>1.2375025026943876E-2</c:v>
                </c:pt>
                <c:pt idx="173">
                  <c:v>8.4727757901266187E-3</c:v>
                </c:pt>
                <c:pt idx="174">
                  <c:v>8.9161609655219465E-3</c:v>
                </c:pt>
                <c:pt idx="175">
                  <c:v>1.1726257503534843E-2</c:v>
                </c:pt>
                <c:pt idx="176">
                  <c:v>1.0784764621246223E-2</c:v>
                </c:pt>
                <c:pt idx="177">
                  <c:v>1.0792865347959424E-2</c:v>
                </c:pt>
                <c:pt idx="178">
                  <c:v>8.6836334305182561E-3</c:v>
                </c:pt>
                <c:pt idx="179">
                  <c:v>1.0553158595656864E-2</c:v>
                </c:pt>
                <c:pt idx="180">
                  <c:v>1.5486446201652182E-2</c:v>
                </c:pt>
                <c:pt idx="181">
                  <c:v>1.685924966243646E-2</c:v>
                </c:pt>
                <c:pt idx="182">
                  <c:v>1.6843334719788938E-2</c:v>
                </c:pt>
                <c:pt idx="183">
                  <c:v>2.0507989115119862E-2</c:v>
                </c:pt>
                <c:pt idx="184">
                  <c:v>2.5103933482571117E-2</c:v>
                </c:pt>
                <c:pt idx="185">
                  <c:v>2.8103616813294208E-2</c:v>
                </c:pt>
                <c:pt idx="186">
                  <c:v>2.44119623655914E-2</c:v>
                </c:pt>
                <c:pt idx="187">
                  <c:v>2.176223471915395E-2</c:v>
                </c:pt>
                <c:pt idx="188">
                  <c:v>1.8563431667619756E-2</c:v>
                </c:pt>
                <c:pt idx="189">
                  <c:v>1.6405658099591269E-2</c:v>
                </c:pt>
                <c:pt idx="190">
                  <c:v>1.7251073506566073E-2</c:v>
                </c:pt>
                <c:pt idx="191">
                  <c:v>1.9281215572969801E-2</c:v>
                </c:pt>
                <c:pt idx="192">
                  <c:v>2.1805652303711787E-2</c:v>
                </c:pt>
                <c:pt idx="193">
                  <c:v>2.020757753132485E-2</c:v>
                </c:pt>
                <c:pt idx="194">
                  <c:v>2.172493864295566E-2</c:v>
                </c:pt>
                <c:pt idx="195">
                  <c:v>2.1299307195522532E-2</c:v>
                </c:pt>
                <c:pt idx="196">
                  <c:v>2.151318868063945E-2</c:v>
                </c:pt>
                <c:pt idx="197">
                  <c:v>2.263468931091861E-2</c:v>
                </c:pt>
                <c:pt idx="198">
                  <c:v>2.3309497646499366E-2</c:v>
                </c:pt>
                <c:pt idx="199">
                  <c:v>2.4709963021052994E-2</c:v>
                </c:pt>
                <c:pt idx="200">
                  <c:v>2.7819216078424969E-2</c:v>
                </c:pt>
                <c:pt idx="201">
                  <c:v>2.8075506935940187E-2</c:v>
                </c:pt>
                <c:pt idx="202">
                  <c:v>2.8541247855619289E-2</c:v>
                </c:pt>
                <c:pt idx="203">
                  <c:v>2.6429238568742575E-2</c:v>
                </c:pt>
                <c:pt idx="204">
                  <c:v>2.3320551058088279E-2</c:v>
                </c:pt>
                <c:pt idx="205">
                  <c:v>2.492032470218053E-2</c:v>
                </c:pt>
                <c:pt idx="206">
                  <c:v>2.1473285776677731E-2</c:v>
                </c:pt>
                <c:pt idx="207">
                  <c:v>2.0023809043401064E-2</c:v>
                </c:pt>
                <c:pt idx="208">
                  <c:v>1.4875893578291333E-2</c:v>
                </c:pt>
                <c:pt idx="209">
                  <c:v>1.5188615351321877E-2</c:v>
                </c:pt>
                <c:pt idx="210">
                  <c:v>1.8831863513063984E-2</c:v>
                </c:pt>
                <c:pt idx="211">
                  <c:v>2.0005834702090608E-2</c:v>
                </c:pt>
                <c:pt idx="212">
                  <c:v>1.7959105553606136E-2</c:v>
                </c:pt>
                <c:pt idx="213">
                  <c:v>1.671194894390049E-2</c:v>
                </c:pt>
                <c:pt idx="214">
                  <c:v>1.826331335037068E-2</c:v>
                </c:pt>
                <c:pt idx="215">
                  <c:v>1.7376412106666406E-2</c:v>
                </c:pt>
                <c:pt idx="216">
                  <c:v>1.6844977040391562E-2</c:v>
                </c:pt>
                <c:pt idx="217">
                  <c:v>1.7339736996186295E-2</c:v>
                </c:pt>
                <c:pt idx="218">
                  <c:v>2.0922903948629168E-2</c:v>
                </c:pt>
                <c:pt idx="219">
                  <c:v>2.3195274699624457E-2</c:v>
                </c:pt>
                <c:pt idx="220">
                  <c:v>2.599767976845202E-2</c:v>
                </c:pt>
                <c:pt idx="221">
                  <c:v>2.3413166797595197E-2</c:v>
                </c:pt>
                <c:pt idx="222">
                  <c:v>1.4940399642909163E-2</c:v>
                </c:pt>
                <c:pt idx="223">
                  <c:v>3.1304729404111331E-3</c:v>
                </c:pt>
                <c:pt idx="224">
                  <c:v>1.982013035848551E-3</c:v>
                </c:pt>
                <c:pt idx="225">
                  <c:v>7.1665628318304808E-3</c:v>
                </c:pt>
                <c:pt idx="226">
                  <c:v>9.9686476258979972E-3</c:v>
                </c:pt>
                <c:pt idx="227">
                  <c:v>1.2810698495523853E-2</c:v>
                </c:pt>
                <c:pt idx="228">
                  <c:v>1.3910228912373812E-2</c:v>
                </c:pt>
                <c:pt idx="229">
                  <c:v>1.2303863428671624E-2</c:v>
                </c:pt>
                <c:pt idx="230">
                  <c:v>1.1757452138405844E-2</c:v>
                </c:pt>
                <c:pt idx="231">
                  <c:v>1.3204191315779434E-2</c:v>
                </c:pt>
                <c:pt idx="232">
                  <c:v>1.3553199782346148E-2</c:v>
                </c:pt>
                <c:pt idx="233">
                  <c:v>1.6675024108003811E-2</c:v>
                </c:pt>
                <c:pt idx="234">
                  <c:v>2.6236457477642139E-2</c:v>
                </c:pt>
                <c:pt idx="235">
                  <c:v>4.1373734533183493E-2</c:v>
                </c:pt>
                <c:pt idx="236">
                  <c:v>4.9264665639830785E-2</c:v>
                </c:pt>
                <c:pt idx="237">
                  <c:v>5.317418943207719E-2</c:v>
                </c:pt>
                <c:pt idx="238">
                  <c:v>5.2691676472409688E-2</c:v>
                </c:pt>
                <c:pt idx="239">
                  <c:v>5.1813231732712461E-2</c:v>
                </c:pt>
                <c:pt idx="240">
                  <c:v>5.363523425270289E-2</c:v>
                </c:pt>
                <c:pt idx="241">
                  <c:v>6.2265912207714491E-2</c:v>
                </c:pt>
                <c:pt idx="242">
                  <c:v>6.8655595202961939E-2</c:v>
                </c:pt>
                <c:pt idx="243">
                  <c:v>7.1594573451124743E-2</c:v>
                </c:pt>
                <c:pt idx="244">
                  <c:v>7.578082463000535E-2</c:v>
                </c:pt>
                <c:pt idx="245">
                  <c:v>7.9492208989539792E-2</c:v>
                </c:pt>
                <c:pt idx="246">
                  <c:v>8.5407801485385848E-2</c:v>
                </c:pt>
                <c:pt idx="247">
                  <c:v>8.2351617440225011E-2</c:v>
                </c:pt>
                <c:pt idx="248">
                  <c:v>8.5300517130892262E-2</c:v>
                </c:pt>
                <c:pt idx="249">
                  <c:v>8.9992981419231066E-2</c:v>
                </c:pt>
                <c:pt idx="250">
                  <c:v>8.4477782067545526E-2</c:v>
                </c:pt>
                <c:pt idx="251">
                  <c:v>8.2162550595412664E-2</c:v>
                </c:pt>
                <c:pt idx="252">
                  <c:v>8.2057515824517591E-2</c:v>
                </c:pt>
                <c:pt idx="253">
                  <c:v>7.7572614708094623E-2</c:v>
                </c:pt>
                <c:pt idx="254">
                  <c:v>7.1313803689782906E-2</c:v>
                </c:pt>
                <c:pt idx="255">
                  <c:v>6.4108316773858087E-2</c:v>
                </c:pt>
                <c:pt idx="256">
                  <c:v>6.3402963099291609E-2</c:v>
                </c:pt>
                <c:pt idx="257">
                  <c:v>5.9576487127668942E-2</c:v>
                </c:pt>
                <c:pt idx="258">
                  <c:v>4.9313486417571273E-2</c:v>
                </c:pt>
                <c:pt idx="259">
                  <c:v>4.9469474880623254E-2</c:v>
                </c:pt>
                <c:pt idx="260">
                  <c:v>4.1253145393564727E-2</c:v>
                </c:pt>
                <c:pt idx="261">
                  <c:v>3.0592533347792994E-2</c:v>
                </c:pt>
                <c:pt idx="262">
                  <c:v>3.2803282023462499E-2</c:v>
                </c:pt>
                <c:pt idx="263">
                  <c:v>3.7186358677607556E-2</c:v>
                </c:pt>
                <c:pt idx="264">
                  <c:v>3.6950823322234427E-2</c:v>
                </c:pt>
                <c:pt idx="265">
                  <c:v>3.2465375076767167E-2</c:v>
                </c:pt>
                <c:pt idx="266">
                  <c:v>3.139855644977696E-2</c:v>
                </c:pt>
                <c:pt idx="267">
                  <c:v>3.322200208829762E-2</c:v>
                </c:pt>
                <c:pt idx="268">
                  <c:v>3.1079425939238847E-2</c:v>
                </c:pt>
                <c:pt idx="269">
                  <c:v>3.1664212076583098E-2</c:v>
                </c:pt>
                <c:pt idx="270">
                  <c:v>3.4690014354717524E-2</c:v>
                </c:pt>
                <c:pt idx="271">
                  <c:v>3.3540471111874304E-2</c:v>
                </c:pt>
                <c:pt idx="272">
                  <c:v>3.238866396761142E-2</c:v>
                </c:pt>
                <c:pt idx="273">
                  <c:v>2.9700853998204435E-2</c:v>
                </c:pt>
                <c:pt idx="274">
                  <c:v>2.9384633061405374E-2</c:v>
                </c:pt>
                <c:pt idx="275">
                  <c:v>2.6109140322338353E-2</c:v>
                </c:pt>
                <c:pt idx="276">
                  <c:v>2.4325414641446441E-2</c:v>
                </c:pt>
                <c:pt idx="277">
                  <c:v>2.5714034967967203E-2</c:v>
                </c:pt>
                <c:pt idx="278">
                  <c:v>2.7141684004842848E-2</c:v>
                </c:pt>
                <c:pt idx="279">
                  <c:v>2.872366268806581E-2</c:v>
                </c:pt>
                <c:pt idx="280">
                  <c:v>2.9994125128311122E-2</c:v>
                </c:pt>
                <c:pt idx="281">
                  <c:v>2.8142703731568686E-2</c:v>
                </c:pt>
                <c:pt idx="282">
                  <c:v>2.4055852640280317E-2</c:v>
                </c:pt>
                <c:pt idx="283">
                  <c:v>2.3337465177498906E-2</c:v>
                </c:pt>
                <c:pt idx="284">
                  <c:v>2.3759340869898393E-2</c:v>
                </c:pt>
                <c:pt idx="285">
                  <c:v>2.6726833178446263E-2</c:v>
                </c:pt>
                <c:pt idx="286">
                  <c:v>2.7318012794754543E-2</c:v>
                </c:pt>
                <c:pt idx="287">
                  <c:v>2.9392196249335534E-2</c:v>
                </c:pt>
              </c:numCache>
            </c:numRef>
          </c:xVal>
          <c:yVal>
            <c:numRef>
              <c:f>macro_last25yrs_bls_fred!$G$14:$G$301</c:f>
              <c:numCache>
                <c:formatCode>0.0%</c:formatCode>
                <c:ptCount val="288"/>
                <c:pt idx="0">
                  <c:v>0.05</c:v>
                </c:pt>
                <c:pt idx="1">
                  <c:v>5.2999999999999999E-2</c:v>
                </c:pt>
                <c:pt idx="2">
                  <c:v>5.5E-2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5.9000000000000004E-2</c:v>
                </c:pt>
                <c:pt idx="8">
                  <c:v>5.7999999999999996E-2</c:v>
                </c:pt>
                <c:pt idx="9">
                  <c:v>5.7999999999999996E-2</c:v>
                </c:pt>
                <c:pt idx="10">
                  <c:v>5.7999999999999996E-2</c:v>
                </c:pt>
                <c:pt idx="11">
                  <c:v>5.7000000000000002E-2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5.9000000000000004E-2</c:v>
                </c:pt>
                <c:pt idx="15">
                  <c:v>0.06</c:v>
                </c:pt>
                <c:pt idx="16">
                  <c:v>5.7999999999999996E-2</c:v>
                </c:pt>
                <c:pt idx="17">
                  <c:v>5.9000000000000004E-2</c:v>
                </c:pt>
                <c:pt idx="18">
                  <c:v>5.9000000000000004E-2</c:v>
                </c:pt>
                <c:pt idx="19">
                  <c:v>0.06</c:v>
                </c:pt>
                <c:pt idx="20">
                  <c:v>6.0999999999999999E-2</c:v>
                </c:pt>
                <c:pt idx="21">
                  <c:v>6.3E-2</c:v>
                </c:pt>
                <c:pt idx="22">
                  <c:v>6.2E-2</c:v>
                </c:pt>
                <c:pt idx="23">
                  <c:v>6.0999999999999999E-2</c:v>
                </c:pt>
                <c:pt idx="24">
                  <c:v>6.0999999999999999E-2</c:v>
                </c:pt>
                <c:pt idx="25">
                  <c:v>0.06</c:v>
                </c:pt>
                <c:pt idx="26">
                  <c:v>5.7999999999999996E-2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5.5999999999999994E-2</c:v>
                </c:pt>
                <c:pt idx="30">
                  <c:v>5.7999999999999996E-2</c:v>
                </c:pt>
                <c:pt idx="31">
                  <c:v>5.5999999999999994E-2</c:v>
                </c:pt>
                <c:pt idx="32">
                  <c:v>5.5999999999999994E-2</c:v>
                </c:pt>
                <c:pt idx="33">
                  <c:v>5.5999999999999994E-2</c:v>
                </c:pt>
                <c:pt idx="34">
                  <c:v>5.5E-2</c:v>
                </c:pt>
                <c:pt idx="35">
                  <c:v>5.4000000000000006E-2</c:v>
                </c:pt>
                <c:pt idx="36">
                  <c:v>5.4000000000000006E-2</c:v>
                </c:pt>
                <c:pt idx="37">
                  <c:v>5.5E-2</c:v>
                </c:pt>
                <c:pt idx="38">
                  <c:v>5.4000000000000006E-2</c:v>
                </c:pt>
                <c:pt idx="39">
                  <c:v>5.4000000000000006E-2</c:v>
                </c:pt>
                <c:pt idx="40">
                  <c:v>5.2999999999999999E-2</c:v>
                </c:pt>
                <c:pt idx="41">
                  <c:v>5.4000000000000006E-2</c:v>
                </c:pt>
                <c:pt idx="42">
                  <c:v>5.2000000000000005E-2</c:v>
                </c:pt>
                <c:pt idx="43">
                  <c:v>5.2000000000000005E-2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4.9000000000000002E-2</c:v>
                </c:pt>
                <c:pt idx="52">
                  <c:v>4.7E-2</c:v>
                </c:pt>
                <c:pt idx="53">
                  <c:v>4.8000000000000001E-2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4.7E-2</c:v>
                </c:pt>
                <c:pt idx="59">
                  <c:v>4.7E-2</c:v>
                </c:pt>
                <c:pt idx="60">
                  <c:v>4.4999999999999998E-2</c:v>
                </c:pt>
                <c:pt idx="61">
                  <c:v>4.4000000000000004E-2</c:v>
                </c:pt>
                <c:pt idx="62">
                  <c:v>4.4999999999999998E-2</c:v>
                </c:pt>
                <c:pt idx="63">
                  <c:v>4.4000000000000004E-2</c:v>
                </c:pt>
                <c:pt idx="64">
                  <c:v>4.5999999999999999E-2</c:v>
                </c:pt>
                <c:pt idx="65">
                  <c:v>4.4999999999999998E-2</c:v>
                </c:pt>
                <c:pt idx="66">
                  <c:v>4.4000000000000004E-2</c:v>
                </c:pt>
                <c:pt idx="67">
                  <c:v>4.4999999999999998E-2</c:v>
                </c:pt>
                <c:pt idx="68">
                  <c:v>4.4000000000000004E-2</c:v>
                </c:pt>
                <c:pt idx="69">
                  <c:v>4.5999999999999999E-2</c:v>
                </c:pt>
                <c:pt idx="70">
                  <c:v>4.7E-2</c:v>
                </c:pt>
                <c:pt idx="71">
                  <c:v>4.5999999999999999E-2</c:v>
                </c:pt>
                <c:pt idx="72">
                  <c:v>4.7E-2</c:v>
                </c:pt>
                <c:pt idx="73">
                  <c:v>4.7E-2</c:v>
                </c:pt>
                <c:pt idx="74">
                  <c:v>4.7E-2</c:v>
                </c:pt>
                <c:pt idx="75">
                  <c:v>0.05</c:v>
                </c:pt>
                <c:pt idx="76">
                  <c:v>0.05</c:v>
                </c:pt>
                <c:pt idx="77">
                  <c:v>4.9000000000000002E-2</c:v>
                </c:pt>
                <c:pt idx="78">
                  <c:v>5.0999999999999997E-2</c:v>
                </c:pt>
                <c:pt idx="79">
                  <c:v>0.05</c:v>
                </c:pt>
                <c:pt idx="80">
                  <c:v>5.4000000000000006E-2</c:v>
                </c:pt>
                <c:pt idx="81">
                  <c:v>5.5999999999999994E-2</c:v>
                </c:pt>
                <c:pt idx="82">
                  <c:v>5.7999999999999996E-2</c:v>
                </c:pt>
                <c:pt idx="83">
                  <c:v>6.0999999999999999E-2</c:v>
                </c:pt>
                <c:pt idx="84">
                  <c:v>6.0999999999999999E-2</c:v>
                </c:pt>
                <c:pt idx="85">
                  <c:v>6.5000000000000002E-2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7.8E-2</c:v>
                </c:pt>
                <c:pt idx="89">
                  <c:v>8.3000000000000004E-2</c:v>
                </c:pt>
                <c:pt idx="90">
                  <c:v>8.6999999999999994E-2</c:v>
                </c:pt>
                <c:pt idx="91">
                  <c:v>0.09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9.8000000000000004E-2</c:v>
                </c:pt>
                <c:pt idx="97">
                  <c:v>0.1</c:v>
                </c:pt>
                <c:pt idx="98">
                  <c:v>9.9000000000000005E-2</c:v>
                </c:pt>
                <c:pt idx="99">
                  <c:v>9.9000000000000005E-2</c:v>
                </c:pt>
                <c:pt idx="100">
                  <c:v>9.8000000000000004E-2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9.9000000000000005E-2</c:v>
                </c:pt>
                <c:pt idx="104">
                  <c:v>9.6000000000000002E-2</c:v>
                </c:pt>
                <c:pt idx="105">
                  <c:v>9.4E-2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9.4E-2</c:v>
                </c:pt>
                <c:pt idx="110">
                  <c:v>9.8000000000000004E-2</c:v>
                </c:pt>
                <c:pt idx="111">
                  <c:v>9.3000000000000013E-2</c:v>
                </c:pt>
                <c:pt idx="112">
                  <c:v>9.0999999999999998E-2</c:v>
                </c:pt>
                <c:pt idx="113">
                  <c:v>0.09</c:v>
                </c:pt>
                <c:pt idx="114">
                  <c:v>0.09</c:v>
                </c:pt>
                <c:pt idx="115">
                  <c:v>9.0999999999999998E-2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8.8000000000000009E-2</c:v>
                </c:pt>
                <c:pt idx="122">
                  <c:v>8.5999999999999993E-2</c:v>
                </c:pt>
                <c:pt idx="123">
                  <c:v>8.5000000000000006E-2</c:v>
                </c:pt>
                <c:pt idx="124">
                  <c:v>8.3000000000000004E-2</c:v>
                </c:pt>
                <c:pt idx="125">
                  <c:v>8.3000000000000004E-2</c:v>
                </c:pt>
                <c:pt idx="126">
                  <c:v>8.199999999999999E-2</c:v>
                </c:pt>
                <c:pt idx="127">
                  <c:v>8.199999999999999E-2</c:v>
                </c:pt>
                <c:pt idx="128">
                  <c:v>8.199999999999999E-2</c:v>
                </c:pt>
                <c:pt idx="129">
                  <c:v>8.199999999999999E-2</c:v>
                </c:pt>
                <c:pt idx="130">
                  <c:v>8.199999999999999E-2</c:v>
                </c:pt>
                <c:pt idx="131">
                  <c:v>8.1000000000000003E-2</c:v>
                </c:pt>
                <c:pt idx="132">
                  <c:v>7.8E-2</c:v>
                </c:pt>
                <c:pt idx="133">
                  <c:v>7.8E-2</c:v>
                </c:pt>
                <c:pt idx="134">
                  <c:v>7.6999999999999999E-2</c:v>
                </c:pt>
                <c:pt idx="135">
                  <c:v>7.9000000000000001E-2</c:v>
                </c:pt>
                <c:pt idx="136">
                  <c:v>0.08</c:v>
                </c:pt>
                <c:pt idx="137">
                  <c:v>7.6999999999999999E-2</c:v>
                </c:pt>
                <c:pt idx="138">
                  <c:v>7.4999999999999997E-2</c:v>
                </c:pt>
                <c:pt idx="139">
                  <c:v>7.5999999999999998E-2</c:v>
                </c:pt>
                <c:pt idx="140">
                  <c:v>7.4999999999999997E-2</c:v>
                </c:pt>
                <c:pt idx="141">
                  <c:v>7.4999999999999997E-2</c:v>
                </c:pt>
                <c:pt idx="142">
                  <c:v>7.2999999999999995E-2</c:v>
                </c:pt>
                <c:pt idx="143">
                  <c:v>7.2000000000000008E-2</c:v>
                </c:pt>
                <c:pt idx="144">
                  <c:v>7.2000000000000008E-2</c:v>
                </c:pt>
                <c:pt idx="145">
                  <c:v>7.2000000000000008E-2</c:v>
                </c:pt>
                <c:pt idx="146">
                  <c:v>6.9000000000000006E-2</c:v>
                </c:pt>
                <c:pt idx="147">
                  <c:v>6.7000000000000004E-2</c:v>
                </c:pt>
                <c:pt idx="148">
                  <c:v>6.6000000000000003E-2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6.2E-2</c:v>
                </c:pt>
                <c:pt idx="152">
                  <c:v>6.3E-2</c:v>
                </c:pt>
                <c:pt idx="153">
                  <c:v>6.0999999999999999E-2</c:v>
                </c:pt>
                <c:pt idx="154">
                  <c:v>6.2E-2</c:v>
                </c:pt>
                <c:pt idx="155">
                  <c:v>6.0999999999999999E-2</c:v>
                </c:pt>
                <c:pt idx="156">
                  <c:v>5.9000000000000004E-2</c:v>
                </c:pt>
                <c:pt idx="157">
                  <c:v>5.7000000000000002E-2</c:v>
                </c:pt>
                <c:pt idx="158">
                  <c:v>5.7999999999999996E-2</c:v>
                </c:pt>
                <c:pt idx="159">
                  <c:v>5.5999999999999994E-2</c:v>
                </c:pt>
                <c:pt idx="160">
                  <c:v>5.7000000000000002E-2</c:v>
                </c:pt>
                <c:pt idx="161">
                  <c:v>5.5E-2</c:v>
                </c:pt>
                <c:pt idx="162">
                  <c:v>5.4000000000000006E-2</c:v>
                </c:pt>
                <c:pt idx="163">
                  <c:v>5.4000000000000006E-2</c:v>
                </c:pt>
                <c:pt idx="164">
                  <c:v>5.5999999999999994E-2</c:v>
                </c:pt>
                <c:pt idx="165">
                  <c:v>5.2999999999999999E-2</c:v>
                </c:pt>
                <c:pt idx="166">
                  <c:v>5.2000000000000005E-2</c:v>
                </c:pt>
                <c:pt idx="167">
                  <c:v>5.0999999999999997E-2</c:v>
                </c:pt>
                <c:pt idx="168">
                  <c:v>0.05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0.05</c:v>
                </c:pt>
                <c:pt idx="172">
                  <c:v>4.8000000000000001E-2</c:v>
                </c:pt>
                <c:pt idx="173">
                  <c:v>4.9000000000000002E-2</c:v>
                </c:pt>
                <c:pt idx="174">
                  <c:v>0.05</c:v>
                </c:pt>
                <c:pt idx="175">
                  <c:v>5.0999999999999997E-2</c:v>
                </c:pt>
                <c:pt idx="176">
                  <c:v>4.8000000000000001E-2</c:v>
                </c:pt>
                <c:pt idx="177">
                  <c:v>4.9000000000000002E-2</c:v>
                </c:pt>
                <c:pt idx="178">
                  <c:v>4.8000000000000001E-2</c:v>
                </c:pt>
                <c:pt idx="179">
                  <c:v>4.9000000000000002E-2</c:v>
                </c:pt>
                <c:pt idx="180">
                  <c:v>0.05</c:v>
                </c:pt>
                <c:pt idx="181">
                  <c:v>4.9000000000000002E-2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4.5999999999999999E-2</c:v>
                </c:pt>
                <c:pt idx="186">
                  <c:v>4.4000000000000004E-2</c:v>
                </c:pt>
                <c:pt idx="187">
                  <c:v>4.4000000000000004E-2</c:v>
                </c:pt>
                <c:pt idx="188">
                  <c:v>4.4000000000000004E-2</c:v>
                </c:pt>
                <c:pt idx="189">
                  <c:v>4.2999999999999997E-2</c:v>
                </c:pt>
                <c:pt idx="190">
                  <c:v>4.2999999999999997E-2</c:v>
                </c:pt>
                <c:pt idx="191">
                  <c:v>4.4000000000000004E-2</c:v>
                </c:pt>
                <c:pt idx="192">
                  <c:v>4.2999999999999997E-2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4.0999999999999995E-2</c:v>
                </c:pt>
                <c:pt idx="196">
                  <c:v>0.04</c:v>
                </c:pt>
                <c:pt idx="197">
                  <c:v>4.0999999999999995E-2</c:v>
                </c:pt>
                <c:pt idx="198">
                  <c:v>0.04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3.7999999999999999E-2</c:v>
                </c:pt>
                <c:pt idx="203">
                  <c:v>3.7999999999999999E-2</c:v>
                </c:pt>
                <c:pt idx="204">
                  <c:v>3.7000000000000005E-2</c:v>
                </c:pt>
                <c:pt idx="205">
                  <c:v>3.7999999999999999E-2</c:v>
                </c:pt>
                <c:pt idx="206">
                  <c:v>3.7999999999999999E-2</c:v>
                </c:pt>
                <c:pt idx="207">
                  <c:v>3.9E-2</c:v>
                </c:pt>
                <c:pt idx="208">
                  <c:v>0.04</c:v>
                </c:pt>
                <c:pt idx="209">
                  <c:v>3.7999999999999999E-2</c:v>
                </c:pt>
                <c:pt idx="210">
                  <c:v>3.7999999999999999E-2</c:v>
                </c:pt>
                <c:pt idx="211">
                  <c:v>3.7000000000000005E-2</c:v>
                </c:pt>
                <c:pt idx="212">
                  <c:v>3.6000000000000004E-2</c:v>
                </c:pt>
                <c:pt idx="213">
                  <c:v>3.6000000000000004E-2</c:v>
                </c:pt>
                <c:pt idx="214">
                  <c:v>3.7000000000000005E-2</c:v>
                </c:pt>
                <c:pt idx="215">
                  <c:v>3.6000000000000004E-2</c:v>
                </c:pt>
                <c:pt idx="216">
                  <c:v>3.5000000000000003E-2</c:v>
                </c:pt>
                <c:pt idx="217">
                  <c:v>3.6000000000000004E-2</c:v>
                </c:pt>
                <c:pt idx="218">
                  <c:v>3.6000000000000004E-2</c:v>
                </c:pt>
                <c:pt idx="219">
                  <c:v>3.6000000000000004E-2</c:v>
                </c:pt>
                <c:pt idx="220">
                  <c:v>3.6000000000000004E-2</c:v>
                </c:pt>
                <c:pt idx="221">
                  <c:v>3.5000000000000003E-2</c:v>
                </c:pt>
                <c:pt idx="222">
                  <c:v>4.4000000000000004E-2</c:v>
                </c:pt>
                <c:pt idx="223">
                  <c:v>0.14800000000000002</c:v>
                </c:pt>
                <c:pt idx="224">
                  <c:v>0.13200000000000001</c:v>
                </c:pt>
                <c:pt idx="225">
                  <c:v>0.11</c:v>
                </c:pt>
                <c:pt idx="226">
                  <c:v>0.10199999999999999</c:v>
                </c:pt>
                <c:pt idx="227">
                  <c:v>8.4000000000000005E-2</c:v>
                </c:pt>
                <c:pt idx="228">
                  <c:v>7.8E-2</c:v>
                </c:pt>
                <c:pt idx="229">
                  <c:v>6.9000000000000006E-2</c:v>
                </c:pt>
                <c:pt idx="230">
                  <c:v>6.7000000000000004E-2</c:v>
                </c:pt>
                <c:pt idx="231">
                  <c:v>6.7000000000000004E-2</c:v>
                </c:pt>
                <c:pt idx="232">
                  <c:v>6.4000000000000001E-2</c:v>
                </c:pt>
                <c:pt idx="233">
                  <c:v>6.2E-2</c:v>
                </c:pt>
                <c:pt idx="234">
                  <c:v>6.0999999999999999E-2</c:v>
                </c:pt>
                <c:pt idx="235">
                  <c:v>6.0999999999999999E-2</c:v>
                </c:pt>
                <c:pt idx="236">
                  <c:v>5.7999999999999996E-2</c:v>
                </c:pt>
                <c:pt idx="237">
                  <c:v>5.9000000000000004E-2</c:v>
                </c:pt>
                <c:pt idx="238">
                  <c:v>5.4000000000000006E-2</c:v>
                </c:pt>
                <c:pt idx="239">
                  <c:v>5.0999999999999997E-2</c:v>
                </c:pt>
                <c:pt idx="240">
                  <c:v>4.7E-2</c:v>
                </c:pt>
                <c:pt idx="241">
                  <c:v>4.4999999999999998E-2</c:v>
                </c:pt>
                <c:pt idx="242">
                  <c:v>4.2000000000000003E-2</c:v>
                </c:pt>
                <c:pt idx="243">
                  <c:v>3.9E-2</c:v>
                </c:pt>
                <c:pt idx="244">
                  <c:v>0.04</c:v>
                </c:pt>
                <c:pt idx="245">
                  <c:v>3.7999999999999999E-2</c:v>
                </c:pt>
                <c:pt idx="246">
                  <c:v>3.7000000000000005E-2</c:v>
                </c:pt>
                <c:pt idx="247">
                  <c:v>3.7000000000000005E-2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3.5000000000000003E-2</c:v>
                </c:pt>
                <c:pt idx="253">
                  <c:v>3.6000000000000004E-2</c:v>
                </c:pt>
                <c:pt idx="254">
                  <c:v>3.6000000000000004E-2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3.6000000000000004E-2</c:v>
                </c:pt>
                <c:pt idx="258">
                  <c:v>3.5000000000000003E-2</c:v>
                </c:pt>
                <c:pt idx="259">
                  <c:v>3.4000000000000002E-2</c:v>
                </c:pt>
                <c:pt idx="260">
                  <c:v>3.6000000000000004E-2</c:v>
                </c:pt>
                <c:pt idx="261">
                  <c:v>3.6000000000000004E-2</c:v>
                </c:pt>
                <c:pt idx="262">
                  <c:v>3.5000000000000003E-2</c:v>
                </c:pt>
                <c:pt idx="263">
                  <c:v>3.7000000000000005E-2</c:v>
                </c:pt>
                <c:pt idx="264">
                  <c:v>3.7999999999999999E-2</c:v>
                </c:pt>
                <c:pt idx="265">
                  <c:v>3.9E-2</c:v>
                </c:pt>
                <c:pt idx="266">
                  <c:v>3.7000000000000005E-2</c:v>
                </c:pt>
                <c:pt idx="267">
                  <c:v>3.7999999999999999E-2</c:v>
                </c:pt>
                <c:pt idx="268">
                  <c:v>3.7000000000000005E-2</c:v>
                </c:pt>
                <c:pt idx="269">
                  <c:v>3.9E-2</c:v>
                </c:pt>
                <c:pt idx="270">
                  <c:v>3.9E-2</c:v>
                </c:pt>
                <c:pt idx="271">
                  <c:v>3.9E-2</c:v>
                </c:pt>
                <c:pt idx="272">
                  <c:v>0.04</c:v>
                </c:pt>
                <c:pt idx="273">
                  <c:v>4.0999999999999995E-2</c:v>
                </c:pt>
                <c:pt idx="274">
                  <c:v>4.2000000000000003E-2</c:v>
                </c:pt>
                <c:pt idx="275">
                  <c:v>4.2000000000000003E-2</c:v>
                </c:pt>
                <c:pt idx="276">
                  <c:v>4.0999999999999995E-2</c:v>
                </c:pt>
                <c:pt idx="277">
                  <c:v>4.0999999999999995E-2</c:v>
                </c:pt>
                <c:pt idx="278">
                  <c:v>4.2000000000000003E-2</c:v>
                </c:pt>
                <c:pt idx="279">
                  <c:v>4.0999999999999995E-2</c:v>
                </c:pt>
                <c:pt idx="280">
                  <c:v>0.04</c:v>
                </c:pt>
                <c:pt idx="281">
                  <c:v>4.0999999999999995E-2</c:v>
                </c:pt>
                <c:pt idx="282">
                  <c:v>4.2000000000000003E-2</c:v>
                </c:pt>
                <c:pt idx="283">
                  <c:v>4.2000000000000003E-2</c:v>
                </c:pt>
                <c:pt idx="284">
                  <c:v>4.2000000000000003E-2</c:v>
                </c:pt>
                <c:pt idx="285">
                  <c:v>4.0999999999999995E-2</c:v>
                </c:pt>
                <c:pt idx="286">
                  <c:v>4.2000000000000003E-2</c:v>
                </c:pt>
                <c:pt idx="28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0-DD43-9289-49C16082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59392"/>
        <c:axId val="1110885696"/>
      </c:scatterChart>
      <c:valAx>
        <c:axId val="11110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Inflation % (YoY)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85696"/>
        <c:crosses val="autoZero"/>
        <c:crossBetween val="midCat"/>
      </c:valAx>
      <c:valAx>
        <c:axId val="11108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Unemployment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cs typeface="Calibri" panose="020F0502020204030204" pitchFamily="34" charset="0"/>
              </a:rPr>
              <a:t>We can see that the Fed mandate of meeting both Unemployment</a:t>
            </a:r>
            <a:r>
              <a:rPr lang="en-US" b="1" baseline="0">
                <a:latin typeface="Calibri" panose="020F0502020204030204" pitchFamily="34" charset="0"/>
                <a:cs typeface="Calibri" panose="020F0502020204030204" pitchFamily="34" charset="0"/>
              </a:rPr>
              <a:t> and Inflation Rate goals only happens 23% of the time.</a:t>
            </a:r>
            <a:endParaRPr lang="en-US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2651026431147619"/>
          <c:y val="1.1035653502725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82-8A4B-AEF7-546C8F6E0E8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2-8A4B-AEF7-546C8F6E0E8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2-8A4B-AEF7-546C8F6E0E8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82-8A4B-AEF7-546C8F6E0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macro_last25yrs_bls_fred!$K$302:$K$303</c:f>
              <c:strCache>
                <c:ptCount val="2"/>
                <c:pt idx="0">
                  <c:v>Mandate Met</c:v>
                </c:pt>
                <c:pt idx="1">
                  <c:v>Mandate Not Met</c:v>
                </c:pt>
              </c:strCache>
            </c:strRef>
          </c:cat>
          <c:val>
            <c:numRef>
              <c:f>macro_last25yrs_bls_fred!$L$302:$L$303</c:f>
              <c:numCache>
                <c:formatCode>0.00%</c:formatCode>
                <c:ptCount val="2"/>
                <c:pt idx="0">
                  <c:v>0.22569444444444445</c:v>
                </c:pt>
                <c:pt idx="1">
                  <c:v>0.77430555555555558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2-8A4B-AEF7-546C8F6E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640128"/>
        <c:axId val="1055859456"/>
      </c:barChart>
      <c:catAx>
        <c:axId val="11126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055859456"/>
        <c:crosses val="autoZero"/>
        <c:auto val="1"/>
        <c:lblAlgn val="ctr"/>
        <c:lblOffset val="100"/>
        <c:noMultiLvlLbl val="0"/>
      </c:catAx>
      <c:valAx>
        <c:axId val="10558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40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468923</xdr:colOff>
      <xdr:row>1</xdr:row>
      <xdr:rowOff>83039</xdr:rowOff>
    </xdr:from>
    <xdr:to>
      <xdr:col>25</xdr:col>
      <xdr:colOff>537308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1F61B-2863-A145-8921-E92A7493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468922</xdr:colOff>
      <xdr:row>41</xdr:row>
      <xdr:rowOff>127000</xdr:rowOff>
    </xdr:from>
    <xdr:to>
      <xdr:col>12</xdr:col>
      <xdr:colOff>87923</xdr:colOff>
      <xdr:row>70</xdr:row>
      <xdr:rowOff>78155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8BD3E-FCC2-D142-885A-6B8F75768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644769</xdr:colOff>
      <xdr:row>41</xdr:row>
      <xdr:rowOff>78152</xdr:rowOff>
    </xdr:from>
    <xdr:to>
      <xdr:col>23</xdr:col>
      <xdr:colOff>635001</xdr:colOff>
      <xdr:row>69</xdr:row>
      <xdr:rowOff>87922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582C4-A6F7-9A42-A8FC-5E9BB2A95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703383</xdr:colOff>
      <xdr:row>3</xdr:row>
      <xdr:rowOff>29307</xdr:rowOff>
    </xdr:from>
    <xdr:to>
      <xdr:col>11</xdr:col>
      <xdr:colOff>117230</xdr:colOff>
      <xdr:row>8</xdr:row>
      <xdr:rowOff>175845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7B9DB9-BB2E-E689-D7B2-F275412F8648}"/>
            </a:ext>
          </a:extLst>
        </xdr:cNvPr>
        <xdr:cNvSpPr txBox="1"/>
      </xdr:nvSpPr>
      <xdr:spPr>
        <a:xfrm>
          <a:off x="9446845" y="644769"/>
          <a:ext cx="2735385" cy="11723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</a:t>
          </a:r>
          <a:r>
            <a:rPr lang="en-US" sz="1100" baseline="0"/>
            <a:t> grabbed additional data on Unemployment goals as the figure changes over a 25 year period. Hyperlinks are provided where goal was obtained from. 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hn Cruz" id="{D0208AFA-F8DE-C748-A9E8-201A6F620612}" userId="S::JOHN.CRUZ343@spsmail.cuny.edu::849be049-607a-4dc1-a35f-1aaf5d4fe95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9-27T04:09:43.43" personId="{D0208AFA-F8DE-C748-A9E8-201A6F620612}" id="{1CB1CC7F-0E85-B34E-90A8-32EFAFB3CB76}">
    <text>CPI Seasonally Adj.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fred.stlouisfed.org/series/NROU" TargetMode="External"/><Relationship Id="rId1" Type="http://schemas.openxmlformats.org/officeDocument/2006/relationships/hyperlink" Target="https://www.federalreserve.gov/faqs/what-economic-goals-does-federal-reserve-seek-to-achieve-through-monetary-policy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C370-3D17-6B41-8096-E47005EB54CE}">
  <sheetPr>
    <tabColor theme="6"/>
  </sheetPr>
  <dimension ref="A1"/>
  <sheetViews>
    <sheetView showGridLines="0" tabSelected="1" zoomScale="130" zoomScaleNormal="130" workbookViewId="0">
      <selection activeCell="C75" sqref="C7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3E01-8CB2-1645-923C-E6E817C56AC0}">
  <dimension ref="A1:M303"/>
  <sheetViews>
    <sheetView zoomScale="130" zoomScaleNormal="130" workbookViewId="0">
      <selection activeCell="Q9" sqref="Q9"/>
    </sheetView>
  </sheetViews>
  <sheetFormatPr baseColWidth="10" defaultRowHeight="16" x14ac:dyDescent="0.2"/>
  <cols>
    <col min="1" max="1" width="9.33203125" style="1" bestFit="1" customWidth="1"/>
    <col min="2" max="2" width="8.1640625" style="2" bestFit="1" customWidth="1"/>
    <col min="3" max="3" width="19.1640625" style="2" bestFit="1" customWidth="1"/>
    <col min="4" max="4" width="13.5" style="2" bestFit="1" customWidth="1"/>
    <col min="5" max="5" width="12.1640625" style="2" bestFit="1" customWidth="1"/>
    <col min="6" max="6" width="7.33203125" style="2" bestFit="1" customWidth="1"/>
    <col min="7" max="7" width="21.1640625" style="2" bestFit="1" customWidth="1"/>
    <col min="8" max="8" width="15.5" style="2" bestFit="1" customWidth="1"/>
    <col min="9" max="9" width="8.33203125" style="2" bestFit="1" customWidth="1"/>
    <col min="10" max="10" width="17.33203125" style="2" bestFit="1" customWidth="1"/>
    <col min="11" max="11" width="26.33203125" style="2" bestFit="1" customWidth="1"/>
    <col min="12" max="12" width="16.6640625" style="2" bestFit="1" customWidth="1"/>
    <col min="13" max="16384" width="10.83203125" style="2"/>
  </cols>
  <sheetData>
    <row r="1" spans="1:13" s="6" customFormat="1" x14ac:dyDescent="0.2">
      <c r="A1" s="5" t="s">
        <v>1</v>
      </c>
      <c r="B1" s="6" t="s">
        <v>0</v>
      </c>
      <c r="C1" s="6" t="s">
        <v>2</v>
      </c>
      <c r="D1" s="6" t="s">
        <v>3</v>
      </c>
      <c r="E1" s="6" t="s">
        <v>7</v>
      </c>
      <c r="F1" s="6" t="s">
        <v>4</v>
      </c>
      <c r="G1" s="6" t="s">
        <v>5</v>
      </c>
      <c r="H1" s="6" t="s">
        <v>11</v>
      </c>
      <c r="I1" s="6" t="s">
        <v>8</v>
      </c>
      <c r="J1" s="7" t="s">
        <v>6</v>
      </c>
      <c r="K1" s="7" t="s">
        <v>9</v>
      </c>
      <c r="L1" s="6" t="s">
        <v>10</v>
      </c>
      <c r="M1" s="6" t="s">
        <v>12</v>
      </c>
    </row>
    <row r="2" spans="1:13" x14ac:dyDescent="0.2">
      <c r="A2" s="1">
        <v>36770</v>
      </c>
      <c r="B2" s="2">
        <v>173.6</v>
      </c>
      <c r="C2" s="2">
        <v>3.9</v>
      </c>
      <c r="D2" s="2">
        <v>6.52</v>
      </c>
      <c r="E2" s="8">
        <v>5.0817016510000004</v>
      </c>
      <c r="G2" s="3">
        <f>C2/100</f>
        <v>3.9E-2</v>
      </c>
      <c r="H2" s="3">
        <f>D2/100</f>
        <v>6.5199999999999994E-2</v>
      </c>
      <c r="I2" s="9">
        <f>E2/100</f>
        <v>5.0817016510000007E-2</v>
      </c>
    </row>
    <row r="3" spans="1:13" x14ac:dyDescent="0.2">
      <c r="A3" s="1">
        <v>36800</v>
      </c>
      <c r="B3" s="2">
        <v>173.9</v>
      </c>
      <c r="C3" s="2">
        <v>3.9</v>
      </c>
      <c r="D3" s="2">
        <v>6.51</v>
      </c>
      <c r="E3" s="8">
        <v>5.0747673300000002</v>
      </c>
      <c r="G3" s="3">
        <f>C3/100</f>
        <v>3.9E-2</v>
      </c>
      <c r="H3" s="3">
        <f>D3/100</f>
        <v>6.5099999999999991E-2</v>
      </c>
      <c r="I3" s="9">
        <f t="shared" ref="I3:I66" si="0">E3/100</f>
        <v>5.0747673300000004E-2</v>
      </c>
      <c r="M3" s="2" t="str">
        <f t="shared" ref="M3:M66" si="1">IF(ROW(A3)=ROW($A$2),
    TEXT(A3,"mmm yyyy"),
    IF(MONTH(A3)=1,
       TEXT(A3,"mmm yyyy"),
       TEXT(A3,"mmm")))</f>
        <v>Oct</v>
      </c>
    </row>
    <row r="4" spans="1:13" x14ac:dyDescent="0.2">
      <c r="A4" s="1">
        <v>36831</v>
      </c>
      <c r="B4" s="2">
        <v>174.2</v>
      </c>
      <c r="C4" s="2">
        <v>3.9</v>
      </c>
      <c r="D4" s="2">
        <v>6.51</v>
      </c>
      <c r="E4" s="8">
        <v>5.0747673300000002</v>
      </c>
      <c r="G4" s="3">
        <f>C4/100</f>
        <v>3.9E-2</v>
      </c>
      <c r="H4" s="3">
        <f>D4/100</f>
        <v>6.5099999999999991E-2</v>
      </c>
      <c r="I4" s="9">
        <f t="shared" si="0"/>
        <v>5.0747673300000004E-2</v>
      </c>
      <c r="M4" s="2" t="str">
        <f t="shared" si="1"/>
        <v>Nov</v>
      </c>
    </row>
    <row r="5" spans="1:13" x14ac:dyDescent="0.2">
      <c r="A5" s="1">
        <v>36861</v>
      </c>
      <c r="B5" s="2">
        <v>174.6</v>
      </c>
      <c r="C5" s="2">
        <v>3.9</v>
      </c>
      <c r="D5" s="2">
        <v>6.4</v>
      </c>
      <c r="E5" s="8">
        <v>5.0747673300000002</v>
      </c>
      <c r="G5" s="3">
        <f>C5/100</f>
        <v>3.9E-2</v>
      </c>
      <c r="H5" s="3">
        <f>D5/100</f>
        <v>6.4000000000000001E-2</v>
      </c>
      <c r="I5" s="9">
        <f t="shared" si="0"/>
        <v>5.0747673300000004E-2</v>
      </c>
      <c r="M5" s="2" t="str">
        <f t="shared" si="1"/>
        <v>Dec</v>
      </c>
    </row>
    <row r="6" spans="1:13" x14ac:dyDescent="0.2">
      <c r="A6" s="1">
        <v>36892</v>
      </c>
      <c r="B6" s="2">
        <v>175.6</v>
      </c>
      <c r="C6" s="2">
        <v>4.2</v>
      </c>
      <c r="D6" s="2">
        <v>5.98</v>
      </c>
      <c r="E6" s="8">
        <v>5.0682304540000001</v>
      </c>
      <c r="G6" s="3">
        <f>C6/100</f>
        <v>4.2000000000000003E-2</v>
      </c>
      <c r="H6" s="3">
        <f>D6/100</f>
        <v>5.9800000000000006E-2</v>
      </c>
      <c r="I6" s="9">
        <f t="shared" si="0"/>
        <v>5.0682304540000001E-2</v>
      </c>
      <c r="M6" s="2" t="str">
        <f t="shared" si="1"/>
        <v>Jan 2001</v>
      </c>
    </row>
    <row r="7" spans="1:13" x14ac:dyDescent="0.2">
      <c r="A7" s="1">
        <v>36923</v>
      </c>
      <c r="B7" s="2">
        <v>176</v>
      </c>
      <c r="C7" s="2">
        <v>4.2</v>
      </c>
      <c r="D7" s="2">
        <v>5.49</v>
      </c>
      <c r="E7" s="8">
        <v>5.0682304540000001</v>
      </c>
      <c r="G7" s="3">
        <f>C7/100</f>
        <v>4.2000000000000003E-2</v>
      </c>
      <c r="H7" s="3">
        <f>D7/100</f>
        <v>5.4900000000000004E-2</v>
      </c>
      <c r="I7" s="9">
        <f t="shared" si="0"/>
        <v>5.0682304540000001E-2</v>
      </c>
      <c r="M7" s="2" t="str">
        <f t="shared" si="1"/>
        <v>Feb</v>
      </c>
    </row>
    <row r="8" spans="1:13" x14ac:dyDescent="0.2">
      <c r="A8" s="1">
        <v>36951</v>
      </c>
      <c r="B8" s="2">
        <v>176.1</v>
      </c>
      <c r="C8" s="2">
        <v>4.3</v>
      </c>
      <c r="D8" s="2">
        <v>5.31</v>
      </c>
      <c r="E8" s="8">
        <v>5.0682304540000001</v>
      </c>
      <c r="G8" s="3">
        <f>C8/100</f>
        <v>4.2999999999999997E-2</v>
      </c>
      <c r="H8" s="3">
        <f>D8/100</f>
        <v>5.3099999999999994E-2</v>
      </c>
      <c r="I8" s="9">
        <f t="shared" si="0"/>
        <v>5.0682304540000001E-2</v>
      </c>
      <c r="M8" s="2" t="str">
        <f t="shared" si="1"/>
        <v>Mar</v>
      </c>
    </row>
    <row r="9" spans="1:13" x14ac:dyDescent="0.2">
      <c r="A9" s="1">
        <v>36982</v>
      </c>
      <c r="B9" s="2">
        <v>176.4</v>
      </c>
      <c r="C9" s="2">
        <v>4.4000000000000004</v>
      </c>
      <c r="D9" s="2">
        <v>4.8</v>
      </c>
      <c r="E9" s="8">
        <v>5.0620712689999996</v>
      </c>
      <c r="G9" s="3">
        <f>C9/100</f>
        <v>4.4000000000000004E-2</v>
      </c>
      <c r="H9" s="3">
        <f>D9/100</f>
        <v>4.8000000000000001E-2</v>
      </c>
      <c r="I9" s="9">
        <f t="shared" si="0"/>
        <v>5.0620712689999993E-2</v>
      </c>
      <c r="M9" s="2" t="str">
        <f t="shared" si="1"/>
        <v>Apr</v>
      </c>
    </row>
    <row r="10" spans="1:13" x14ac:dyDescent="0.2">
      <c r="A10" s="1">
        <v>37012</v>
      </c>
      <c r="B10" s="2">
        <v>177.3</v>
      </c>
      <c r="C10" s="2">
        <v>4.3</v>
      </c>
      <c r="D10" s="2">
        <v>4.21</v>
      </c>
      <c r="E10" s="8">
        <v>5.0620712689999996</v>
      </c>
      <c r="G10" s="3">
        <f>C10/100</f>
        <v>4.2999999999999997E-2</v>
      </c>
      <c r="H10" s="3">
        <f>D10/100</f>
        <v>4.2099999999999999E-2</v>
      </c>
      <c r="I10" s="9">
        <f t="shared" si="0"/>
        <v>5.0620712689999993E-2</v>
      </c>
      <c r="M10" s="2" t="str">
        <f t="shared" si="1"/>
        <v>May</v>
      </c>
    </row>
    <row r="11" spans="1:13" x14ac:dyDescent="0.2">
      <c r="A11" s="1">
        <v>37043</v>
      </c>
      <c r="B11" s="2">
        <v>177.7</v>
      </c>
      <c r="C11" s="2">
        <v>4.5</v>
      </c>
      <c r="D11" s="2">
        <v>3.97</v>
      </c>
      <c r="E11" s="8">
        <v>5.0620712689999996</v>
      </c>
      <c r="G11" s="3">
        <f>C11/100</f>
        <v>4.4999999999999998E-2</v>
      </c>
      <c r="H11" s="3">
        <f>D11/100</f>
        <v>3.9699999999999999E-2</v>
      </c>
      <c r="I11" s="9">
        <f t="shared" si="0"/>
        <v>5.0620712689999993E-2</v>
      </c>
      <c r="M11" s="2" t="str">
        <f t="shared" si="1"/>
        <v>Jun</v>
      </c>
    </row>
    <row r="12" spans="1:13" x14ac:dyDescent="0.2">
      <c r="A12" s="1">
        <v>37073</v>
      </c>
      <c r="B12" s="2">
        <v>177.4</v>
      </c>
      <c r="C12" s="2">
        <v>4.5999999999999996</v>
      </c>
      <c r="D12" s="2">
        <v>3.77</v>
      </c>
      <c r="E12" s="8">
        <v>5.0562734579999997</v>
      </c>
      <c r="G12" s="3">
        <f>C12/100</f>
        <v>4.5999999999999999E-2</v>
      </c>
      <c r="H12" s="3">
        <f>D12/100</f>
        <v>3.7699999999999997E-2</v>
      </c>
      <c r="I12" s="9">
        <f t="shared" si="0"/>
        <v>5.0562734579999997E-2</v>
      </c>
      <c r="M12" s="2" t="str">
        <f t="shared" si="1"/>
        <v>Jul</v>
      </c>
    </row>
    <row r="13" spans="1:13" x14ac:dyDescent="0.2">
      <c r="A13" s="1">
        <v>37104</v>
      </c>
      <c r="B13" s="2">
        <v>177.4</v>
      </c>
      <c r="C13" s="2">
        <v>4.9000000000000004</v>
      </c>
      <c r="D13" s="2">
        <v>3.65</v>
      </c>
      <c r="E13" s="8">
        <v>5.0562734579999997</v>
      </c>
      <c r="G13" s="3">
        <f>C13/100</f>
        <v>4.9000000000000002E-2</v>
      </c>
      <c r="H13" s="3">
        <f>D13/100</f>
        <v>3.6499999999999998E-2</v>
      </c>
      <c r="I13" s="9">
        <f t="shared" si="0"/>
        <v>5.0562734579999997E-2</v>
      </c>
      <c r="M13" s="2" t="str">
        <f t="shared" si="1"/>
        <v>Aug</v>
      </c>
    </row>
    <row r="14" spans="1:13" x14ac:dyDescent="0.2">
      <c r="A14" s="1">
        <v>37135</v>
      </c>
      <c r="B14" s="2">
        <v>178.1</v>
      </c>
      <c r="C14" s="2">
        <v>5</v>
      </c>
      <c r="D14" s="2">
        <v>3.07</v>
      </c>
      <c r="E14" s="8">
        <v>5.0562734579999997</v>
      </c>
      <c r="F14" s="3">
        <f>B14/B2 - 1</f>
        <v>2.5921658986175045E-2</v>
      </c>
      <c r="G14" s="3">
        <f>C14/100</f>
        <v>0.05</v>
      </c>
      <c r="H14" s="3">
        <f>D14/100</f>
        <v>3.0699999999999998E-2</v>
      </c>
      <c r="I14" s="9">
        <f t="shared" si="0"/>
        <v>5.0562734579999997E-2</v>
      </c>
      <c r="J14" s="2">
        <f>IF(AND(F14&gt;=0.01, F14&lt;=0.03),1, 0)</f>
        <v>1</v>
      </c>
      <c r="K14" s="2">
        <f>IF(G14&lt;=I14,1, 0)</f>
        <v>1</v>
      </c>
      <c r="L14" s="10">
        <f>IF(AND(J14=1,K14=1),1,0)</f>
        <v>1</v>
      </c>
      <c r="M14" s="2" t="str">
        <f t="shared" si="1"/>
        <v>Sep</v>
      </c>
    </row>
    <row r="15" spans="1:13" x14ac:dyDescent="0.2">
      <c r="A15" s="1">
        <v>37165</v>
      </c>
      <c r="B15" s="2">
        <v>177.6</v>
      </c>
      <c r="C15" s="2">
        <v>5.3</v>
      </c>
      <c r="D15" s="2">
        <v>2.4900000000000002</v>
      </c>
      <c r="E15" s="8">
        <v>5.0508243520000002</v>
      </c>
      <c r="F15" s="3">
        <f>B15/B3 - 1</f>
        <v>2.1276595744680771E-2</v>
      </c>
      <c r="G15" s="3">
        <f>C15/100</f>
        <v>5.2999999999999999E-2</v>
      </c>
      <c r="H15" s="3">
        <f>D15/100</f>
        <v>2.4900000000000002E-2</v>
      </c>
      <c r="I15" s="9">
        <f t="shared" si="0"/>
        <v>5.0508243520000003E-2</v>
      </c>
      <c r="J15" s="2">
        <f t="shared" ref="J15:J78" si="2">IF(AND(F15&gt;=0.01, F15&lt;=0.03),1, 0)</f>
        <v>1</v>
      </c>
      <c r="K15" s="2">
        <f t="shared" ref="K15:K78" si="3">IF(G15&lt;=I15,1, 0)</f>
        <v>0</v>
      </c>
      <c r="L15" s="10">
        <f t="shared" ref="L15:L78" si="4">IF(AND(J15=1,K15=1),1,0)</f>
        <v>0</v>
      </c>
      <c r="M15" s="2" t="str">
        <f t="shared" si="1"/>
        <v>Oct</v>
      </c>
    </row>
    <row r="16" spans="1:13" x14ac:dyDescent="0.2">
      <c r="A16" s="1">
        <v>37196</v>
      </c>
      <c r="B16" s="2">
        <v>177.5</v>
      </c>
      <c r="C16" s="2">
        <v>5.5</v>
      </c>
      <c r="D16" s="2">
        <v>2.09</v>
      </c>
      <c r="E16" s="8">
        <v>5.0508243520000002</v>
      </c>
      <c r="F16" s="3">
        <f>B16/B4 - 1</f>
        <v>1.8943742824339971E-2</v>
      </c>
      <c r="G16" s="3">
        <f>C16/100</f>
        <v>5.5E-2</v>
      </c>
      <c r="H16" s="3">
        <f>D16/100</f>
        <v>2.0899999999999998E-2</v>
      </c>
      <c r="I16" s="9">
        <f t="shared" si="0"/>
        <v>5.0508243520000003E-2</v>
      </c>
      <c r="J16" s="2">
        <f t="shared" si="2"/>
        <v>1</v>
      </c>
      <c r="K16" s="2">
        <f t="shared" si="3"/>
        <v>0</v>
      </c>
      <c r="L16" s="10">
        <f t="shared" si="4"/>
        <v>0</v>
      </c>
      <c r="M16" s="2" t="str">
        <f t="shared" si="1"/>
        <v>Nov</v>
      </c>
    </row>
    <row r="17" spans="1:13" x14ac:dyDescent="0.2">
      <c r="A17" s="1">
        <v>37226</v>
      </c>
      <c r="B17" s="2">
        <v>177.4</v>
      </c>
      <c r="C17" s="2">
        <v>5.7</v>
      </c>
      <c r="D17" s="2">
        <v>1.82</v>
      </c>
      <c r="E17" s="8">
        <v>5.0508243520000002</v>
      </c>
      <c r="F17" s="3">
        <f>B17/B5 - 1</f>
        <v>1.6036655211913109E-2</v>
      </c>
      <c r="G17" s="3">
        <f>C17/100</f>
        <v>5.7000000000000002E-2</v>
      </c>
      <c r="H17" s="3">
        <f>D17/100</f>
        <v>1.8200000000000001E-2</v>
      </c>
      <c r="I17" s="9">
        <f t="shared" si="0"/>
        <v>5.0508243520000003E-2</v>
      </c>
      <c r="J17" s="2">
        <f t="shared" si="2"/>
        <v>1</v>
      </c>
      <c r="K17" s="2">
        <f t="shared" si="3"/>
        <v>0</v>
      </c>
      <c r="L17" s="10">
        <f t="shared" si="4"/>
        <v>0</v>
      </c>
      <c r="M17" s="2" t="str">
        <f t="shared" si="1"/>
        <v>Dec</v>
      </c>
    </row>
    <row r="18" spans="1:13" x14ac:dyDescent="0.2">
      <c r="A18" s="1">
        <v>37257</v>
      </c>
      <c r="B18" s="2">
        <v>177.7</v>
      </c>
      <c r="C18" s="2">
        <v>5.7</v>
      </c>
      <c r="D18" s="2">
        <v>1.73</v>
      </c>
      <c r="E18" s="8">
        <v>5.0457149989999897</v>
      </c>
      <c r="F18" s="3">
        <f>B18/B6 - 1</f>
        <v>1.1958997722095743E-2</v>
      </c>
      <c r="G18" s="3">
        <f>C18/100</f>
        <v>5.7000000000000002E-2</v>
      </c>
      <c r="H18" s="3">
        <f>D18/100</f>
        <v>1.7299999999999999E-2</v>
      </c>
      <c r="I18" s="9">
        <f t="shared" si="0"/>
        <v>5.0457149989999894E-2</v>
      </c>
      <c r="J18" s="2">
        <f t="shared" si="2"/>
        <v>1</v>
      </c>
      <c r="K18" s="2">
        <f t="shared" si="3"/>
        <v>0</v>
      </c>
      <c r="L18" s="10">
        <f t="shared" si="4"/>
        <v>0</v>
      </c>
      <c r="M18" s="2" t="str">
        <f t="shared" si="1"/>
        <v>Jan 2002</v>
      </c>
    </row>
    <row r="19" spans="1:13" x14ac:dyDescent="0.2">
      <c r="A19" s="1">
        <v>37288</v>
      </c>
      <c r="B19" s="2">
        <v>178</v>
      </c>
      <c r="C19" s="2">
        <v>5.7</v>
      </c>
      <c r="D19" s="2">
        <v>1.74</v>
      </c>
      <c r="E19" s="8">
        <v>5.0457149989999897</v>
      </c>
      <c r="F19" s="3">
        <f>B19/B7 - 1</f>
        <v>1.1363636363636465E-2</v>
      </c>
      <c r="G19" s="3">
        <f>C19/100</f>
        <v>5.7000000000000002E-2</v>
      </c>
      <c r="H19" s="3">
        <f>D19/100</f>
        <v>1.7399999999999999E-2</v>
      </c>
      <c r="I19" s="9">
        <f t="shared" si="0"/>
        <v>5.0457149989999894E-2</v>
      </c>
      <c r="J19" s="2">
        <f t="shared" si="2"/>
        <v>1</v>
      </c>
      <c r="K19" s="2">
        <f t="shared" si="3"/>
        <v>0</v>
      </c>
      <c r="L19" s="10">
        <f t="shared" si="4"/>
        <v>0</v>
      </c>
      <c r="M19" s="2" t="str">
        <f t="shared" si="1"/>
        <v>Feb</v>
      </c>
    </row>
    <row r="20" spans="1:13" x14ac:dyDescent="0.2">
      <c r="A20" s="1">
        <v>37316</v>
      </c>
      <c r="B20" s="2">
        <v>178.5</v>
      </c>
      <c r="C20" s="2">
        <v>5.7</v>
      </c>
      <c r="D20" s="2">
        <v>1.73</v>
      </c>
      <c r="E20" s="8">
        <v>5.0457149989999897</v>
      </c>
      <c r="F20" s="3">
        <f>B20/B8 - 1</f>
        <v>1.3628620102214661E-2</v>
      </c>
      <c r="G20" s="3">
        <f>C20/100</f>
        <v>5.7000000000000002E-2</v>
      </c>
      <c r="H20" s="3">
        <f>D20/100</f>
        <v>1.7299999999999999E-2</v>
      </c>
      <c r="I20" s="9">
        <f t="shared" si="0"/>
        <v>5.0457149989999894E-2</v>
      </c>
      <c r="J20" s="2">
        <f t="shared" si="2"/>
        <v>1</v>
      </c>
      <c r="K20" s="2">
        <f t="shared" si="3"/>
        <v>0</v>
      </c>
      <c r="L20" s="10">
        <f t="shared" si="4"/>
        <v>0</v>
      </c>
      <c r="M20" s="2" t="str">
        <f t="shared" si="1"/>
        <v>Mar</v>
      </c>
    </row>
    <row r="21" spans="1:13" x14ac:dyDescent="0.2">
      <c r="A21" s="1">
        <v>37347</v>
      </c>
      <c r="B21" s="2">
        <v>179.3</v>
      </c>
      <c r="C21" s="2">
        <v>5.9</v>
      </c>
      <c r="D21" s="2">
        <v>1.75</v>
      </c>
      <c r="E21" s="8">
        <v>5.0409400709999996</v>
      </c>
      <c r="F21" s="3">
        <f>B21/B9 - 1</f>
        <v>1.6439909297052191E-2</v>
      </c>
      <c r="G21" s="3">
        <f>C21/100</f>
        <v>5.9000000000000004E-2</v>
      </c>
      <c r="H21" s="3">
        <f>D21/100</f>
        <v>1.7500000000000002E-2</v>
      </c>
      <c r="I21" s="9">
        <f t="shared" si="0"/>
        <v>5.0409400709999996E-2</v>
      </c>
      <c r="J21" s="2">
        <f t="shared" si="2"/>
        <v>1</v>
      </c>
      <c r="K21" s="2">
        <f t="shared" si="3"/>
        <v>0</v>
      </c>
      <c r="L21" s="10">
        <f t="shared" si="4"/>
        <v>0</v>
      </c>
      <c r="M21" s="2" t="str">
        <f t="shared" si="1"/>
        <v>Apr</v>
      </c>
    </row>
    <row r="22" spans="1:13" x14ac:dyDescent="0.2">
      <c r="A22" s="1">
        <v>37377</v>
      </c>
      <c r="B22" s="2">
        <v>179.5</v>
      </c>
      <c r="C22" s="2">
        <v>5.8</v>
      </c>
      <c r="D22" s="2">
        <v>1.75</v>
      </c>
      <c r="E22" s="8">
        <v>5.0409400709999996</v>
      </c>
      <c r="F22" s="3">
        <f>B22/B10 - 1</f>
        <v>1.2408347433727984E-2</v>
      </c>
      <c r="G22" s="3">
        <f>C22/100</f>
        <v>5.7999999999999996E-2</v>
      </c>
      <c r="H22" s="3">
        <f>D22/100</f>
        <v>1.7500000000000002E-2</v>
      </c>
      <c r="I22" s="9">
        <f t="shared" si="0"/>
        <v>5.0409400709999996E-2</v>
      </c>
      <c r="J22" s="2">
        <f t="shared" si="2"/>
        <v>1</v>
      </c>
      <c r="K22" s="2">
        <f t="shared" si="3"/>
        <v>0</v>
      </c>
      <c r="L22" s="10">
        <f t="shared" si="4"/>
        <v>0</v>
      </c>
      <c r="M22" s="2" t="str">
        <f t="shared" si="1"/>
        <v>May</v>
      </c>
    </row>
    <row r="23" spans="1:13" x14ac:dyDescent="0.2">
      <c r="A23" s="1">
        <v>37408</v>
      </c>
      <c r="B23" s="2">
        <v>179.6</v>
      </c>
      <c r="C23" s="2">
        <v>5.8</v>
      </c>
      <c r="D23" s="2">
        <v>1.75</v>
      </c>
      <c r="E23" s="8">
        <v>5.0409400709999996</v>
      </c>
      <c r="F23" s="3">
        <f>B23/B11 - 1</f>
        <v>1.0692177827799743E-2</v>
      </c>
      <c r="G23" s="3">
        <f>C23/100</f>
        <v>5.7999999999999996E-2</v>
      </c>
      <c r="H23" s="3">
        <f>D23/100</f>
        <v>1.7500000000000002E-2</v>
      </c>
      <c r="I23" s="9">
        <f t="shared" si="0"/>
        <v>5.0409400709999996E-2</v>
      </c>
      <c r="J23" s="2">
        <f t="shared" si="2"/>
        <v>1</v>
      </c>
      <c r="K23" s="2">
        <f t="shared" si="3"/>
        <v>0</v>
      </c>
      <c r="L23" s="10">
        <f t="shared" si="4"/>
        <v>0</v>
      </c>
      <c r="M23" s="2" t="str">
        <f t="shared" si="1"/>
        <v>Jun</v>
      </c>
    </row>
    <row r="24" spans="1:13" x14ac:dyDescent="0.2">
      <c r="A24" s="1">
        <v>37438</v>
      </c>
      <c r="B24" s="2">
        <v>180</v>
      </c>
      <c r="C24" s="2">
        <v>5.8</v>
      </c>
      <c r="D24" s="2">
        <v>1.73</v>
      </c>
      <c r="E24" s="8">
        <v>5.0364976219999997</v>
      </c>
      <c r="F24" s="3">
        <f>B24/B12 - 1</f>
        <v>1.465614430665152E-2</v>
      </c>
      <c r="G24" s="3">
        <f>C24/100</f>
        <v>5.7999999999999996E-2</v>
      </c>
      <c r="H24" s="3">
        <f>D24/100</f>
        <v>1.7299999999999999E-2</v>
      </c>
      <c r="I24" s="9">
        <f t="shared" si="0"/>
        <v>5.0364976219999996E-2</v>
      </c>
      <c r="J24" s="2">
        <f t="shared" si="2"/>
        <v>1</v>
      </c>
      <c r="K24" s="2">
        <f t="shared" si="3"/>
        <v>0</v>
      </c>
      <c r="L24" s="10">
        <f t="shared" si="4"/>
        <v>0</v>
      </c>
      <c r="M24" s="2" t="str">
        <f t="shared" si="1"/>
        <v>Jul</v>
      </c>
    </row>
    <row r="25" spans="1:13" x14ac:dyDescent="0.2">
      <c r="A25" s="1">
        <v>37469</v>
      </c>
      <c r="B25" s="2">
        <v>180.5</v>
      </c>
      <c r="C25" s="2">
        <v>5.7</v>
      </c>
      <c r="D25" s="2">
        <v>1.74</v>
      </c>
      <c r="E25" s="8">
        <v>5.0364976219999997</v>
      </c>
      <c r="F25" s="3">
        <f>B25/B13 - 1</f>
        <v>1.7474633596392231E-2</v>
      </c>
      <c r="G25" s="3">
        <f>C25/100</f>
        <v>5.7000000000000002E-2</v>
      </c>
      <c r="H25" s="3">
        <f>D25/100</f>
        <v>1.7399999999999999E-2</v>
      </c>
      <c r="I25" s="9">
        <f t="shared" si="0"/>
        <v>5.0364976219999996E-2</v>
      </c>
      <c r="J25" s="2">
        <f t="shared" si="2"/>
        <v>1</v>
      </c>
      <c r="K25" s="2">
        <f t="shared" si="3"/>
        <v>0</v>
      </c>
      <c r="L25" s="10">
        <f t="shared" si="4"/>
        <v>0</v>
      </c>
      <c r="M25" s="2" t="str">
        <f t="shared" si="1"/>
        <v>Aug</v>
      </c>
    </row>
    <row r="26" spans="1:13" x14ac:dyDescent="0.2">
      <c r="A26" s="1">
        <v>37500</v>
      </c>
      <c r="B26" s="2">
        <v>180.8</v>
      </c>
      <c r="C26" s="2">
        <v>5.7</v>
      </c>
      <c r="D26" s="2">
        <v>1.75</v>
      </c>
      <c r="E26" s="8">
        <v>5.0364976219999997</v>
      </c>
      <c r="F26" s="3">
        <f>B26/B14 - 1</f>
        <v>1.516002245929271E-2</v>
      </c>
      <c r="G26" s="3">
        <f>C26/100</f>
        <v>5.7000000000000002E-2</v>
      </c>
      <c r="H26" s="3">
        <f>D26/100</f>
        <v>1.7500000000000002E-2</v>
      </c>
      <c r="I26" s="9">
        <f t="shared" si="0"/>
        <v>5.0364976219999996E-2</v>
      </c>
      <c r="J26" s="2">
        <f t="shared" si="2"/>
        <v>1</v>
      </c>
      <c r="K26" s="2">
        <f t="shared" si="3"/>
        <v>0</v>
      </c>
      <c r="L26" s="10">
        <f t="shared" si="4"/>
        <v>0</v>
      </c>
      <c r="M26" s="2" t="str">
        <f t="shared" si="1"/>
        <v>Sep</v>
      </c>
    </row>
    <row r="27" spans="1:13" x14ac:dyDescent="0.2">
      <c r="A27" s="1">
        <v>37530</v>
      </c>
      <c r="B27" s="2">
        <v>181.2</v>
      </c>
      <c r="C27" s="2">
        <v>5.7</v>
      </c>
      <c r="D27" s="2">
        <v>1.75</v>
      </c>
      <c r="E27" s="8">
        <v>5.0323887010000004</v>
      </c>
      <c r="F27" s="3">
        <f>B27/B15 - 1</f>
        <v>2.0270270270270174E-2</v>
      </c>
      <c r="G27" s="3">
        <f>C27/100</f>
        <v>5.7000000000000002E-2</v>
      </c>
      <c r="H27" s="3">
        <f>D27/100</f>
        <v>1.7500000000000002E-2</v>
      </c>
      <c r="I27" s="9">
        <f t="shared" si="0"/>
        <v>5.0323887010000005E-2</v>
      </c>
      <c r="J27" s="2">
        <f t="shared" si="2"/>
        <v>1</v>
      </c>
      <c r="K27" s="2">
        <f t="shared" si="3"/>
        <v>0</v>
      </c>
      <c r="L27" s="10">
        <f t="shared" si="4"/>
        <v>0</v>
      </c>
      <c r="M27" s="2" t="str">
        <f t="shared" si="1"/>
        <v>Oct</v>
      </c>
    </row>
    <row r="28" spans="1:13" x14ac:dyDescent="0.2">
      <c r="A28" s="1">
        <v>37561</v>
      </c>
      <c r="B28" s="2">
        <v>181.5</v>
      </c>
      <c r="C28" s="2">
        <v>5.9</v>
      </c>
      <c r="D28" s="2">
        <v>1.34</v>
      </c>
      <c r="E28" s="8">
        <v>5.0323887010000004</v>
      </c>
      <c r="F28" s="3">
        <f>B28/B16 - 1</f>
        <v>2.2535211267605604E-2</v>
      </c>
      <c r="G28" s="3">
        <f>C28/100</f>
        <v>5.9000000000000004E-2</v>
      </c>
      <c r="H28" s="3">
        <f>D28/100</f>
        <v>1.34E-2</v>
      </c>
      <c r="I28" s="9">
        <f t="shared" si="0"/>
        <v>5.0323887010000005E-2</v>
      </c>
      <c r="J28" s="2">
        <f t="shared" si="2"/>
        <v>1</v>
      </c>
      <c r="K28" s="2">
        <f t="shared" si="3"/>
        <v>0</v>
      </c>
      <c r="L28" s="10">
        <f t="shared" si="4"/>
        <v>0</v>
      </c>
      <c r="M28" s="2" t="str">
        <f t="shared" si="1"/>
        <v>Nov</v>
      </c>
    </row>
    <row r="29" spans="1:13" x14ac:dyDescent="0.2">
      <c r="A29" s="1">
        <v>37591</v>
      </c>
      <c r="B29" s="2">
        <v>181.8</v>
      </c>
      <c r="C29" s="2">
        <v>6</v>
      </c>
      <c r="D29" s="2">
        <v>1.24</v>
      </c>
      <c r="E29" s="8">
        <v>5.0323887010000004</v>
      </c>
      <c r="F29" s="3">
        <f>B29/B17 - 1</f>
        <v>2.4802705749718212E-2</v>
      </c>
      <c r="G29" s="3">
        <f>C29/100</f>
        <v>0.06</v>
      </c>
      <c r="H29" s="3">
        <f>D29/100</f>
        <v>1.24E-2</v>
      </c>
      <c r="I29" s="9">
        <f t="shared" si="0"/>
        <v>5.0323887010000005E-2</v>
      </c>
      <c r="J29" s="2">
        <f t="shared" si="2"/>
        <v>1</v>
      </c>
      <c r="K29" s="2">
        <f t="shared" si="3"/>
        <v>0</v>
      </c>
      <c r="L29" s="10">
        <f t="shared" si="4"/>
        <v>0</v>
      </c>
      <c r="M29" s="2" t="str">
        <f t="shared" si="1"/>
        <v>Dec</v>
      </c>
    </row>
    <row r="30" spans="1:13" x14ac:dyDescent="0.2">
      <c r="A30" s="1">
        <v>37622</v>
      </c>
      <c r="B30" s="2">
        <v>182.6</v>
      </c>
      <c r="C30" s="2">
        <v>5.8</v>
      </c>
      <c r="D30" s="2">
        <v>1.24</v>
      </c>
      <c r="E30" s="8">
        <v>5.0286168250000003</v>
      </c>
      <c r="F30" s="3">
        <f>B30/B18 - 1</f>
        <v>2.7574563871693991E-2</v>
      </c>
      <c r="G30" s="3">
        <f>C30/100</f>
        <v>5.7999999999999996E-2</v>
      </c>
      <c r="H30" s="3">
        <f>D30/100</f>
        <v>1.24E-2</v>
      </c>
      <c r="I30" s="9">
        <f t="shared" si="0"/>
        <v>5.0286168250000006E-2</v>
      </c>
      <c r="J30" s="2">
        <f t="shared" si="2"/>
        <v>1</v>
      </c>
      <c r="K30" s="2">
        <f t="shared" si="3"/>
        <v>0</v>
      </c>
      <c r="L30" s="10">
        <f t="shared" si="4"/>
        <v>0</v>
      </c>
      <c r="M30" s="2" t="str">
        <f t="shared" si="1"/>
        <v>Jan 2003</v>
      </c>
    </row>
    <row r="31" spans="1:13" x14ac:dyDescent="0.2">
      <c r="A31" s="1">
        <v>37653</v>
      </c>
      <c r="B31" s="2">
        <v>183.6</v>
      </c>
      <c r="C31" s="2">
        <v>5.9</v>
      </c>
      <c r="D31" s="2">
        <v>1.26</v>
      </c>
      <c r="E31" s="8">
        <v>5.0286168250000003</v>
      </c>
      <c r="F31" s="3">
        <f>B31/B19 - 1</f>
        <v>3.1460674157303359E-2</v>
      </c>
      <c r="G31" s="3">
        <f>C31/100</f>
        <v>5.9000000000000004E-2</v>
      </c>
      <c r="H31" s="3">
        <f>D31/100</f>
        <v>1.26E-2</v>
      </c>
      <c r="I31" s="9">
        <f t="shared" si="0"/>
        <v>5.0286168250000006E-2</v>
      </c>
      <c r="J31" s="2">
        <f t="shared" si="2"/>
        <v>0</v>
      </c>
      <c r="K31" s="2">
        <f t="shared" si="3"/>
        <v>0</v>
      </c>
      <c r="L31" s="10">
        <f t="shared" si="4"/>
        <v>0</v>
      </c>
      <c r="M31" s="2" t="str">
        <f t="shared" si="1"/>
        <v>Feb</v>
      </c>
    </row>
    <row r="32" spans="1:13" x14ac:dyDescent="0.2">
      <c r="A32" s="1">
        <v>37681</v>
      </c>
      <c r="B32" s="2">
        <v>183.9</v>
      </c>
      <c r="C32" s="2">
        <v>5.9</v>
      </c>
      <c r="D32" s="2">
        <v>1.25</v>
      </c>
      <c r="E32" s="8">
        <v>5.0286168250000003</v>
      </c>
      <c r="F32" s="3">
        <f>B32/B20 - 1</f>
        <v>3.0252100840336249E-2</v>
      </c>
      <c r="G32" s="3">
        <f>C32/100</f>
        <v>5.9000000000000004E-2</v>
      </c>
      <c r="H32" s="3">
        <f>D32/100</f>
        <v>1.2500000000000001E-2</v>
      </c>
      <c r="I32" s="9">
        <f t="shared" si="0"/>
        <v>5.0286168250000006E-2</v>
      </c>
      <c r="J32" s="2">
        <f t="shared" si="2"/>
        <v>0</v>
      </c>
      <c r="K32" s="2">
        <f t="shared" si="3"/>
        <v>0</v>
      </c>
      <c r="L32" s="10">
        <f t="shared" si="4"/>
        <v>0</v>
      </c>
      <c r="M32" s="2" t="str">
        <f t="shared" si="1"/>
        <v>Mar</v>
      </c>
    </row>
    <row r="33" spans="1:13" x14ac:dyDescent="0.2">
      <c r="A33" s="1">
        <v>37712</v>
      </c>
      <c r="B33" s="2">
        <v>183.2</v>
      </c>
      <c r="C33" s="2">
        <v>6</v>
      </c>
      <c r="D33" s="2">
        <v>1.26</v>
      </c>
      <c r="E33" s="8">
        <v>5.0251873309999997</v>
      </c>
      <c r="F33" s="3">
        <f>B33/B21 - 1</f>
        <v>2.175125488008911E-2</v>
      </c>
      <c r="G33" s="3">
        <f>C33/100</f>
        <v>0.06</v>
      </c>
      <c r="H33" s="3">
        <f>D33/100</f>
        <v>1.26E-2</v>
      </c>
      <c r="I33" s="9">
        <f t="shared" si="0"/>
        <v>5.025187331E-2</v>
      </c>
      <c r="J33" s="2">
        <f t="shared" si="2"/>
        <v>1</v>
      </c>
      <c r="K33" s="2">
        <f t="shared" si="3"/>
        <v>0</v>
      </c>
      <c r="L33" s="10">
        <f t="shared" si="4"/>
        <v>0</v>
      </c>
      <c r="M33" s="2" t="str">
        <f t="shared" si="1"/>
        <v>Apr</v>
      </c>
    </row>
    <row r="34" spans="1:13" x14ac:dyDescent="0.2">
      <c r="A34" s="1">
        <v>37742</v>
      </c>
      <c r="B34" s="2">
        <v>182.9</v>
      </c>
      <c r="C34" s="2">
        <v>6.1</v>
      </c>
      <c r="D34" s="2">
        <v>1.26</v>
      </c>
      <c r="E34" s="8">
        <v>5.0251873309999997</v>
      </c>
      <c r="F34" s="3">
        <f>B34/B22 - 1</f>
        <v>1.8941504178273005E-2</v>
      </c>
      <c r="G34" s="3">
        <f>C34/100</f>
        <v>6.0999999999999999E-2</v>
      </c>
      <c r="H34" s="3">
        <f>D34/100</f>
        <v>1.26E-2</v>
      </c>
      <c r="I34" s="9">
        <f t="shared" si="0"/>
        <v>5.025187331E-2</v>
      </c>
      <c r="J34" s="2">
        <f t="shared" si="2"/>
        <v>1</v>
      </c>
      <c r="K34" s="2">
        <f t="shared" si="3"/>
        <v>0</v>
      </c>
      <c r="L34" s="10">
        <f t="shared" si="4"/>
        <v>0</v>
      </c>
      <c r="M34" s="2" t="str">
        <f t="shared" si="1"/>
        <v>May</v>
      </c>
    </row>
    <row r="35" spans="1:13" x14ac:dyDescent="0.2">
      <c r="A35" s="1">
        <v>37773</v>
      </c>
      <c r="B35" s="2">
        <v>183.1</v>
      </c>
      <c r="C35" s="2">
        <v>6.3</v>
      </c>
      <c r="D35" s="2">
        <v>1.22</v>
      </c>
      <c r="E35" s="8">
        <v>5.0251873309999997</v>
      </c>
      <c r="F35" s="3">
        <f>B35/B23 - 1</f>
        <v>1.9487750556792971E-2</v>
      </c>
      <c r="G35" s="3">
        <f>C35/100</f>
        <v>6.3E-2</v>
      </c>
      <c r="H35" s="3">
        <f>D35/100</f>
        <v>1.2199999999999999E-2</v>
      </c>
      <c r="I35" s="9">
        <f t="shared" si="0"/>
        <v>5.025187331E-2</v>
      </c>
      <c r="J35" s="2">
        <f t="shared" si="2"/>
        <v>1</v>
      </c>
      <c r="K35" s="2">
        <f t="shared" si="3"/>
        <v>0</v>
      </c>
      <c r="L35" s="10">
        <f t="shared" si="4"/>
        <v>0</v>
      </c>
      <c r="M35" s="2" t="str">
        <f t="shared" si="1"/>
        <v>Jun</v>
      </c>
    </row>
    <row r="36" spans="1:13" x14ac:dyDescent="0.2">
      <c r="A36" s="1">
        <v>37803</v>
      </c>
      <c r="B36" s="2">
        <v>183.7</v>
      </c>
      <c r="C36" s="2">
        <v>6.2</v>
      </c>
      <c r="D36" s="2">
        <v>1.01</v>
      </c>
      <c r="E36" s="8">
        <v>5.0221066260000002</v>
      </c>
      <c r="F36" s="3">
        <f>B36/B24 - 1</f>
        <v>2.0555555555555438E-2</v>
      </c>
      <c r="G36" s="3">
        <f>C36/100</f>
        <v>6.2E-2</v>
      </c>
      <c r="H36" s="3">
        <f>D36/100</f>
        <v>1.01E-2</v>
      </c>
      <c r="I36" s="9">
        <f t="shared" si="0"/>
        <v>5.0221066260000002E-2</v>
      </c>
      <c r="J36" s="2">
        <f t="shared" si="2"/>
        <v>1</v>
      </c>
      <c r="K36" s="2">
        <f t="shared" si="3"/>
        <v>0</v>
      </c>
      <c r="L36" s="10">
        <f t="shared" si="4"/>
        <v>0</v>
      </c>
      <c r="M36" s="2" t="str">
        <f t="shared" si="1"/>
        <v>Jul</v>
      </c>
    </row>
    <row r="37" spans="1:13" x14ac:dyDescent="0.2">
      <c r="A37" s="1">
        <v>37834</v>
      </c>
      <c r="B37" s="2">
        <v>184.5</v>
      </c>
      <c r="C37" s="2">
        <v>6.1</v>
      </c>
      <c r="D37" s="2">
        <v>1.03</v>
      </c>
      <c r="E37" s="8">
        <v>5.0221066260000002</v>
      </c>
      <c r="F37" s="3">
        <f>B37/B25 - 1</f>
        <v>2.2160664819944609E-2</v>
      </c>
      <c r="G37" s="3">
        <f>C37/100</f>
        <v>6.0999999999999999E-2</v>
      </c>
      <c r="H37" s="3">
        <f>D37/100</f>
        <v>1.03E-2</v>
      </c>
      <c r="I37" s="9">
        <f t="shared" si="0"/>
        <v>5.0221066260000002E-2</v>
      </c>
      <c r="J37" s="2">
        <f t="shared" si="2"/>
        <v>1</v>
      </c>
      <c r="K37" s="2">
        <f t="shared" si="3"/>
        <v>0</v>
      </c>
      <c r="L37" s="10">
        <f t="shared" si="4"/>
        <v>0</v>
      </c>
      <c r="M37" s="2" t="str">
        <f t="shared" si="1"/>
        <v>Aug</v>
      </c>
    </row>
    <row r="38" spans="1:13" x14ac:dyDescent="0.2">
      <c r="A38" s="1">
        <v>37865</v>
      </c>
      <c r="B38" s="2">
        <v>185.1</v>
      </c>
      <c r="C38" s="2">
        <v>6.1</v>
      </c>
      <c r="D38" s="2">
        <v>1.01</v>
      </c>
      <c r="E38" s="8">
        <v>5.0221066260000002</v>
      </c>
      <c r="F38" s="3">
        <f>B38/B26 - 1</f>
        <v>2.3783185840707821E-2</v>
      </c>
      <c r="G38" s="3">
        <f>C38/100</f>
        <v>6.0999999999999999E-2</v>
      </c>
      <c r="H38" s="3">
        <f>D38/100</f>
        <v>1.01E-2</v>
      </c>
      <c r="I38" s="9">
        <f t="shared" si="0"/>
        <v>5.0221066260000002E-2</v>
      </c>
      <c r="J38" s="2">
        <f t="shared" si="2"/>
        <v>1</v>
      </c>
      <c r="K38" s="2">
        <f t="shared" si="3"/>
        <v>0</v>
      </c>
      <c r="L38" s="10">
        <f t="shared" si="4"/>
        <v>0</v>
      </c>
      <c r="M38" s="2" t="str">
        <f t="shared" si="1"/>
        <v>Sep</v>
      </c>
    </row>
    <row r="39" spans="1:13" x14ac:dyDescent="0.2">
      <c r="A39" s="1">
        <v>37895</v>
      </c>
      <c r="B39" s="2">
        <v>184.9</v>
      </c>
      <c r="C39" s="2">
        <v>6</v>
      </c>
      <c r="D39" s="2">
        <v>1.01</v>
      </c>
      <c r="E39" s="8">
        <v>5.0193813389999997</v>
      </c>
      <c r="F39" s="3">
        <f>B39/B27 - 1</f>
        <v>2.0419426048565281E-2</v>
      </c>
      <c r="G39" s="3">
        <f>C39/100</f>
        <v>0.06</v>
      </c>
      <c r="H39" s="3">
        <f>D39/100</f>
        <v>1.01E-2</v>
      </c>
      <c r="I39" s="9">
        <f t="shared" si="0"/>
        <v>5.0193813389999994E-2</v>
      </c>
      <c r="J39" s="2">
        <f t="shared" si="2"/>
        <v>1</v>
      </c>
      <c r="K39" s="2">
        <f t="shared" si="3"/>
        <v>0</v>
      </c>
      <c r="L39" s="10">
        <f t="shared" si="4"/>
        <v>0</v>
      </c>
      <c r="M39" s="2" t="str">
        <f t="shared" si="1"/>
        <v>Oct</v>
      </c>
    </row>
    <row r="40" spans="1:13" x14ac:dyDescent="0.2">
      <c r="A40" s="1">
        <v>37926</v>
      </c>
      <c r="B40" s="2">
        <v>185</v>
      </c>
      <c r="C40" s="2">
        <v>5.8</v>
      </c>
      <c r="D40" s="2">
        <v>1</v>
      </c>
      <c r="E40" s="8">
        <v>5.0193813389999997</v>
      </c>
      <c r="F40" s="3">
        <f>B40/B28 - 1</f>
        <v>1.9283746556473913E-2</v>
      </c>
      <c r="G40" s="3">
        <f>C40/100</f>
        <v>5.7999999999999996E-2</v>
      </c>
      <c r="H40" s="3">
        <f>D40/100</f>
        <v>0.01</v>
      </c>
      <c r="I40" s="9">
        <f t="shared" si="0"/>
        <v>5.0193813389999994E-2</v>
      </c>
      <c r="J40" s="2">
        <f t="shared" si="2"/>
        <v>1</v>
      </c>
      <c r="K40" s="2">
        <f t="shared" si="3"/>
        <v>0</v>
      </c>
      <c r="L40" s="10">
        <f t="shared" si="4"/>
        <v>0</v>
      </c>
      <c r="M40" s="2" t="str">
        <f t="shared" si="1"/>
        <v>Nov</v>
      </c>
    </row>
    <row r="41" spans="1:13" x14ac:dyDescent="0.2">
      <c r="A41" s="1">
        <v>37956</v>
      </c>
      <c r="B41" s="2">
        <v>185.5</v>
      </c>
      <c r="C41" s="2">
        <v>5.7</v>
      </c>
      <c r="D41" s="2">
        <v>0.98</v>
      </c>
      <c r="E41" s="8">
        <v>5.0193813389999997</v>
      </c>
      <c r="F41" s="3">
        <f>B41/B29 - 1</f>
        <v>2.0352035203520247E-2</v>
      </c>
      <c r="G41" s="3">
        <f>C41/100</f>
        <v>5.7000000000000002E-2</v>
      </c>
      <c r="H41" s="3">
        <f>D41/100</f>
        <v>9.7999999999999997E-3</v>
      </c>
      <c r="I41" s="9">
        <f t="shared" si="0"/>
        <v>5.0193813389999994E-2</v>
      </c>
      <c r="J41" s="2">
        <f t="shared" si="2"/>
        <v>1</v>
      </c>
      <c r="K41" s="2">
        <f t="shared" si="3"/>
        <v>0</v>
      </c>
      <c r="L41" s="10">
        <f t="shared" si="4"/>
        <v>0</v>
      </c>
      <c r="M41" s="2" t="str">
        <f t="shared" si="1"/>
        <v>Dec</v>
      </c>
    </row>
    <row r="42" spans="1:13" x14ac:dyDescent="0.2">
      <c r="A42" s="1">
        <v>37987</v>
      </c>
      <c r="B42" s="2">
        <v>186.3</v>
      </c>
      <c r="C42" s="2">
        <v>5.7</v>
      </c>
      <c r="D42" s="2">
        <v>1</v>
      </c>
      <c r="E42" s="8">
        <v>5.017017429</v>
      </c>
      <c r="F42" s="3">
        <f>B42/B30 - 1</f>
        <v>2.0262869660460092E-2</v>
      </c>
      <c r="G42" s="3">
        <f>C42/100</f>
        <v>5.7000000000000002E-2</v>
      </c>
      <c r="H42" s="3">
        <f>D42/100</f>
        <v>0.01</v>
      </c>
      <c r="I42" s="9">
        <f t="shared" si="0"/>
        <v>5.0170174290000001E-2</v>
      </c>
      <c r="J42" s="2">
        <f t="shared" si="2"/>
        <v>1</v>
      </c>
      <c r="K42" s="2">
        <f t="shared" si="3"/>
        <v>0</v>
      </c>
      <c r="L42" s="10">
        <f t="shared" si="4"/>
        <v>0</v>
      </c>
      <c r="M42" s="2" t="str">
        <f t="shared" si="1"/>
        <v>Jan 2004</v>
      </c>
    </row>
    <row r="43" spans="1:13" x14ac:dyDescent="0.2">
      <c r="A43" s="1">
        <v>38018</v>
      </c>
      <c r="B43" s="2">
        <v>186.7</v>
      </c>
      <c r="C43" s="2">
        <v>5.6</v>
      </c>
      <c r="D43" s="2">
        <v>1.01</v>
      </c>
      <c r="E43" s="8">
        <v>5.017017429</v>
      </c>
      <c r="F43" s="3">
        <f>B43/B31 - 1</f>
        <v>1.6884531590413809E-2</v>
      </c>
      <c r="G43" s="3">
        <f>C43/100</f>
        <v>5.5999999999999994E-2</v>
      </c>
      <c r="H43" s="3">
        <f>D43/100</f>
        <v>1.01E-2</v>
      </c>
      <c r="I43" s="9">
        <f t="shared" si="0"/>
        <v>5.0170174290000001E-2</v>
      </c>
      <c r="J43" s="2">
        <f t="shared" si="2"/>
        <v>1</v>
      </c>
      <c r="K43" s="2">
        <f t="shared" si="3"/>
        <v>0</v>
      </c>
      <c r="L43" s="10">
        <f t="shared" si="4"/>
        <v>0</v>
      </c>
      <c r="M43" s="2" t="str">
        <f t="shared" si="1"/>
        <v>Feb</v>
      </c>
    </row>
    <row r="44" spans="1:13" x14ac:dyDescent="0.2">
      <c r="A44" s="1">
        <v>38047</v>
      </c>
      <c r="B44" s="2">
        <v>187.1</v>
      </c>
      <c r="C44" s="2">
        <v>5.8</v>
      </c>
      <c r="D44" s="2">
        <v>1</v>
      </c>
      <c r="E44" s="8">
        <v>5.017017429</v>
      </c>
      <c r="F44" s="3">
        <f>B44/B32 - 1</f>
        <v>1.7400761283306032E-2</v>
      </c>
      <c r="G44" s="3">
        <f>C44/100</f>
        <v>5.7999999999999996E-2</v>
      </c>
      <c r="H44" s="3">
        <f>D44/100</f>
        <v>0.01</v>
      </c>
      <c r="I44" s="9">
        <f t="shared" si="0"/>
        <v>5.0170174290000001E-2</v>
      </c>
      <c r="J44" s="2">
        <f t="shared" si="2"/>
        <v>1</v>
      </c>
      <c r="K44" s="2">
        <f t="shared" si="3"/>
        <v>0</v>
      </c>
      <c r="L44" s="10">
        <f t="shared" si="4"/>
        <v>0</v>
      </c>
      <c r="M44" s="2" t="str">
        <f t="shared" si="1"/>
        <v>Mar</v>
      </c>
    </row>
    <row r="45" spans="1:13" x14ac:dyDescent="0.2">
      <c r="A45" s="1">
        <v>38078</v>
      </c>
      <c r="B45" s="2">
        <v>187.4</v>
      </c>
      <c r="C45" s="2">
        <v>5.6</v>
      </c>
      <c r="D45" s="2">
        <v>1</v>
      </c>
      <c r="E45" s="8">
        <v>5.0150192310000001</v>
      </c>
      <c r="F45" s="3">
        <f>B45/B33 - 1</f>
        <v>2.2925764192139875E-2</v>
      </c>
      <c r="G45" s="3">
        <f>C45/100</f>
        <v>5.5999999999999994E-2</v>
      </c>
      <c r="H45" s="3">
        <f>D45/100</f>
        <v>0.01</v>
      </c>
      <c r="I45" s="9">
        <f t="shared" si="0"/>
        <v>5.0150192310000001E-2</v>
      </c>
      <c r="J45" s="2">
        <f t="shared" si="2"/>
        <v>1</v>
      </c>
      <c r="K45" s="2">
        <f t="shared" si="3"/>
        <v>0</v>
      </c>
      <c r="L45" s="10">
        <f t="shared" si="4"/>
        <v>0</v>
      </c>
      <c r="M45" s="2" t="str">
        <f t="shared" si="1"/>
        <v>Apr</v>
      </c>
    </row>
    <row r="46" spans="1:13" x14ac:dyDescent="0.2">
      <c r="A46" s="1">
        <v>38108</v>
      </c>
      <c r="B46" s="2">
        <v>188.2</v>
      </c>
      <c r="C46" s="2">
        <v>5.6</v>
      </c>
      <c r="D46" s="2">
        <v>1</v>
      </c>
      <c r="E46" s="8">
        <v>5.0150192310000001</v>
      </c>
      <c r="F46" s="3">
        <f>B46/B34 - 1</f>
        <v>2.8977583378895444E-2</v>
      </c>
      <c r="G46" s="3">
        <f>C46/100</f>
        <v>5.5999999999999994E-2</v>
      </c>
      <c r="H46" s="3">
        <f>D46/100</f>
        <v>0.01</v>
      </c>
      <c r="I46" s="9">
        <f t="shared" si="0"/>
        <v>5.0150192310000001E-2</v>
      </c>
      <c r="J46" s="2">
        <f t="shared" si="2"/>
        <v>1</v>
      </c>
      <c r="K46" s="2">
        <f t="shared" si="3"/>
        <v>0</v>
      </c>
      <c r="L46" s="10">
        <f t="shared" si="4"/>
        <v>0</v>
      </c>
      <c r="M46" s="2" t="str">
        <f t="shared" si="1"/>
        <v>May</v>
      </c>
    </row>
    <row r="47" spans="1:13" x14ac:dyDescent="0.2">
      <c r="A47" s="1">
        <v>38139</v>
      </c>
      <c r="B47" s="2">
        <v>188.9</v>
      </c>
      <c r="C47" s="2">
        <v>5.6</v>
      </c>
      <c r="D47" s="2">
        <v>1.03</v>
      </c>
      <c r="E47" s="8">
        <v>5.0150192310000001</v>
      </c>
      <c r="F47" s="3">
        <f>B47/B35 - 1</f>
        <v>3.1676679410158393E-2</v>
      </c>
      <c r="G47" s="3">
        <f>C47/100</f>
        <v>5.5999999999999994E-2</v>
      </c>
      <c r="H47" s="3">
        <f>D47/100</f>
        <v>1.03E-2</v>
      </c>
      <c r="I47" s="9">
        <f t="shared" si="0"/>
        <v>5.0150192310000001E-2</v>
      </c>
      <c r="J47" s="2">
        <f t="shared" si="2"/>
        <v>0</v>
      </c>
      <c r="K47" s="2">
        <f t="shared" si="3"/>
        <v>0</v>
      </c>
      <c r="L47" s="10">
        <f t="shared" si="4"/>
        <v>0</v>
      </c>
      <c r="M47" s="2" t="str">
        <f t="shared" si="1"/>
        <v>Jun</v>
      </c>
    </row>
    <row r="48" spans="1:13" x14ac:dyDescent="0.2">
      <c r="A48" s="1">
        <v>38169</v>
      </c>
      <c r="B48" s="2">
        <v>189.1</v>
      </c>
      <c r="C48" s="2">
        <v>5.5</v>
      </c>
      <c r="D48" s="2">
        <v>1.26</v>
      </c>
      <c r="E48" s="8">
        <v>5.0133885089999897</v>
      </c>
      <c r="F48" s="3">
        <f>B48/B36 - 1</f>
        <v>2.9395753946652281E-2</v>
      </c>
      <c r="G48" s="3">
        <f>C48/100</f>
        <v>5.5E-2</v>
      </c>
      <c r="H48" s="3">
        <f>D48/100</f>
        <v>1.26E-2</v>
      </c>
      <c r="I48" s="9">
        <f t="shared" si="0"/>
        <v>5.0133885089999899E-2</v>
      </c>
      <c r="J48" s="2">
        <f t="shared" si="2"/>
        <v>1</v>
      </c>
      <c r="K48" s="2">
        <f t="shared" si="3"/>
        <v>0</v>
      </c>
      <c r="L48" s="10">
        <f t="shared" si="4"/>
        <v>0</v>
      </c>
      <c r="M48" s="2" t="str">
        <f t="shared" si="1"/>
        <v>Jul</v>
      </c>
    </row>
    <row r="49" spans="1:13" x14ac:dyDescent="0.2">
      <c r="A49" s="1">
        <v>38200</v>
      </c>
      <c r="B49" s="2">
        <v>189.2</v>
      </c>
      <c r="C49" s="2">
        <v>5.4</v>
      </c>
      <c r="D49" s="2">
        <v>1.43</v>
      </c>
      <c r="E49" s="8">
        <v>5.0133885089999897</v>
      </c>
      <c r="F49" s="3">
        <f>B49/B37 - 1</f>
        <v>2.5474254742547275E-2</v>
      </c>
      <c r="G49" s="3">
        <f>C49/100</f>
        <v>5.4000000000000006E-2</v>
      </c>
      <c r="H49" s="3">
        <f>D49/100</f>
        <v>1.43E-2</v>
      </c>
      <c r="I49" s="9">
        <f t="shared" si="0"/>
        <v>5.0133885089999899E-2</v>
      </c>
      <c r="J49" s="2">
        <f t="shared" si="2"/>
        <v>1</v>
      </c>
      <c r="K49" s="2">
        <f t="shared" si="3"/>
        <v>0</v>
      </c>
      <c r="L49" s="10">
        <f t="shared" si="4"/>
        <v>0</v>
      </c>
      <c r="M49" s="2" t="str">
        <f t="shared" si="1"/>
        <v>Aug</v>
      </c>
    </row>
    <row r="50" spans="1:13" x14ac:dyDescent="0.2">
      <c r="A50" s="1">
        <v>38231</v>
      </c>
      <c r="B50" s="2">
        <v>189.8</v>
      </c>
      <c r="C50" s="2">
        <v>5.4</v>
      </c>
      <c r="D50" s="2">
        <v>1.61</v>
      </c>
      <c r="E50" s="8">
        <v>5.0133885089999897</v>
      </c>
      <c r="F50" s="3">
        <f>B50/B38 - 1</f>
        <v>2.5391680172879516E-2</v>
      </c>
      <c r="G50" s="3">
        <f>C50/100</f>
        <v>5.4000000000000006E-2</v>
      </c>
      <c r="H50" s="3">
        <f>D50/100</f>
        <v>1.61E-2</v>
      </c>
      <c r="I50" s="9">
        <f t="shared" si="0"/>
        <v>5.0133885089999899E-2</v>
      </c>
      <c r="J50" s="2">
        <f t="shared" si="2"/>
        <v>1</v>
      </c>
      <c r="K50" s="2">
        <f t="shared" si="3"/>
        <v>0</v>
      </c>
      <c r="L50" s="10">
        <f t="shared" si="4"/>
        <v>0</v>
      </c>
      <c r="M50" s="2" t="str">
        <f t="shared" si="1"/>
        <v>Sep</v>
      </c>
    </row>
    <row r="51" spans="1:13" x14ac:dyDescent="0.2">
      <c r="A51" s="1">
        <v>38261</v>
      </c>
      <c r="B51" s="2">
        <v>190.8</v>
      </c>
      <c r="C51" s="2">
        <v>5.5</v>
      </c>
      <c r="D51" s="2">
        <v>1.76</v>
      </c>
      <c r="E51" s="8">
        <v>5.0121235089999896</v>
      </c>
      <c r="F51" s="3">
        <f>B51/B39 - 1</f>
        <v>3.1909140075716547E-2</v>
      </c>
      <c r="G51" s="3">
        <f>C51/100</f>
        <v>5.5E-2</v>
      </c>
      <c r="H51" s="3">
        <f>D51/100</f>
        <v>1.7600000000000001E-2</v>
      </c>
      <c r="I51" s="9">
        <f t="shared" si="0"/>
        <v>5.0121235089999897E-2</v>
      </c>
      <c r="J51" s="2">
        <f t="shared" si="2"/>
        <v>0</v>
      </c>
      <c r="K51" s="2">
        <f t="shared" si="3"/>
        <v>0</v>
      </c>
      <c r="L51" s="10">
        <f t="shared" si="4"/>
        <v>0</v>
      </c>
      <c r="M51" s="2" t="str">
        <f t="shared" si="1"/>
        <v>Oct</v>
      </c>
    </row>
    <row r="52" spans="1:13" x14ac:dyDescent="0.2">
      <c r="A52" s="1">
        <v>38292</v>
      </c>
      <c r="B52" s="2">
        <v>191.7</v>
      </c>
      <c r="C52" s="2">
        <v>5.4</v>
      </c>
      <c r="D52" s="2">
        <v>1.93</v>
      </c>
      <c r="E52" s="8">
        <v>5.0121235089999896</v>
      </c>
      <c r="F52" s="3">
        <f>B52/B40 - 1</f>
        <v>3.6216216216216068E-2</v>
      </c>
      <c r="G52" s="3">
        <f>C52/100</f>
        <v>5.4000000000000006E-2</v>
      </c>
      <c r="H52" s="3">
        <f>D52/100</f>
        <v>1.9299999999999998E-2</v>
      </c>
      <c r="I52" s="9">
        <f t="shared" si="0"/>
        <v>5.0121235089999897E-2</v>
      </c>
      <c r="J52" s="2">
        <f t="shared" si="2"/>
        <v>0</v>
      </c>
      <c r="K52" s="2">
        <f t="shared" si="3"/>
        <v>0</v>
      </c>
      <c r="L52" s="10">
        <f t="shared" si="4"/>
        <v>0</v>
      </c>
      <c r="M52" s="2" t="str">
        <f t="shared" si="1"/>
        <v>Nov</v>
      </c>
    </row>
    <row r="53" spans="1:13" x14ac:dyDescent="0.2">
      <c r="A53" s="1">
        <v>38322</v>
      </c>
      <c r="B53" s="2">
        <v>191.7</v>
      </c>
      <c r="C53" s="2">
        <v>5.4</v>
      </c>
      <c r="D53" s="2">
        <v>2.16</v>
      </c>
      <c r="E53" s="8">
        <v>5.0121235089999896</v>
      </c>
      <c r="F53" s="3">
        <f>B53/B41 - 1</f>
        <v>3.3423180592991875E-2</v>
      </c>
      <c r="G53" s="3">
        <f>C53/100</f>
        <v>5.4000000000000006E-2</v>
      </c>
      <c r="H53" s="3">
        <f>D53/100</f>
        <v>2.1600000000000001E-2</v>
      </c>
      <c r="I53" s="9">
        <f t="shared" si="0"/>
        <v>5.0121235089999897E-2</v>
      </c>
      <c r="J53" s="2">
        <f t="shared" si="2"/>
        <v>0</v>
      </c>
      <c r="K53" s="2">
        <f t="shared" si="3"/>
        <v>0</v>
      </c>
      <c r="L53" s="10">
        <f t="shared" si="4"/>
        <v>0</v>
      </c>
      <c r="M53" s="2" t="str">
        <f t="shared" si="1"/>
        <v>Dec</v>
      </c>
    </row>
    <row r="54" spans="1:13" x14ac:dyDescent="0.2">
      <c r="A54" s="1">
        <v>38353</v>
      </c>
      <c r="B54" s="2">
        <v>191.6</v>
      </c>
      <c r="C54" s="2">
        <v>5.3</v>
      </c>
      <c r="D54" s="2">
        <v>2.2799999999999998</v>
      </c>
      <c r="E54" s="8">
        <v>5.0112180589999999</v>
      </c>
      <c r="F54" s="3">
        <f>B54/B42 - 1</f>
        <v>2.8448738593666034E-2</v>
      </c>
      <c r="G54" s="3">
        <f>C54/100</f>
        <v>5.2999999999999999E-2</v>
      </c>
      <c r="H54" s="3">
        <f>D54/100</f>
        <v>2.2799999999999997E-2</v>
      </c>
      <c r="I54" s="9">
        <f t="shared" si="0"/>
        <v>5.0112180589999999E-2</v>
      </c>
      <c r="J54" s="2">
        <f t="shared" si="2"/>
        <v>1</v>
      </c>
      <c r="K54" s="2">
        <f t="shared" si="3"/>
        <v>0</v>
      </c>
      <c r="L54" s="10">
        <f t="shared" si="4"/>
        <v>0</v>
      </c>
      <c r="M54" s="2" t="str">
        <f t="shared" si="1"/>
        <v>Jan 2005</v>
      </c>
    </row>
    <row r="55" spans="1:13" x14ac:dyDescent="0.2">
      <c r="A55" s="1">
        <v>38384</v>
      </c>
      <c r="B55" s="2">
        <v>192.4</v>
      </c>
      <c r="C55" s="2">
        <v>5.4</v>
      </c>
      <c r="D55" s="2">
        <v>2.5</v>
      </c>
      <c r="E55" s="8">
        <v>5.0112180589999999</v>
      </c>
      <c r="F55" s="3">
        <f>B55/B43 - 1</f>
        <v>3.0530262453133394E-2</v>
      </c>
      <c r="G55" s="3">
        <f>C55/100</f>
        <v>5.4000000000000006E-2</v>
      </c>
      <c r="H55" s="3">
        <f>D55/100</f>
        <v>2.5000000000000001E-2</v>
      </c>
      <c r="I55" s="9">
        <f t="shared" si="0"/>
        <v>5.0112180589999999E-2</v>
      </c>
      <c r="J55" s="2">
        <f t="shared" si="2"/>
        <v>0</v>
      </c>
      <c r="K55" s="2">
        <f t="shared" si="3"/>
        <v>0</v>
      </c>
      <c r="L55" s="10">
        <f t="shared" si="4"/>
        <v>0</v>
      </c>
      <c r="M55" s="2" t="str">
        <f t="shared" si="1"/>
        <v>Feb</v>
      </c>
    </row>
    <row r="56" spans="1:13" x14ac:dyDescent="0.2">
      <c r="A56" s="1">
        <v>38412</v>
      </c>
      <c r="B56" s="2">
        <v>193.1</v>
      </c>
      <c r="C56" s="2">
        <v>5.2</v>
      </c>
      <c r="D56" s="2">
        <v>2.63</v>
      </c>
      <c r="E56" s="8">
        <v>5.0112180589999999</v>
      </c>
      <c r="F56" s="3">
        <f>B56/B44 - 1</f>
        <v>3.2068412613575736E-2</v>
      </c>
      <c r="G56" s="3">
        <f>C56/100</f>
        <v>5.2000000000000005E-2</v>
      </c>
      <c r="H56" s="3">
        <f>D56/100</f>
        <v>2.63E-2</v>
      </c>
      <c r="I56" s="9">
        <f t="shared" si="0"/>
        <v>5.0112180589999999E-2</v>
      </c>
      <c r="J56" s="2">
        <f t="shared" si="2"/>
        <v>0</v>
      </c>
      <c r="K56" s="2">
        <f t="shared" si="3"/>
        <v>0</v>
      </c>
      <c r="L56" s="10">
        <f t="shared" si="4"/>
        <v>0</v>
      </c>
      <c r="M56" s="2" t="str">
        <f t="shared" si="1"/>
        <v>Mar</v>
      </c>
    </row>
    <row r="57" spans="1:13" x14ac:dyDescent="0.2">
      <c r="A57" s="1">
        <v>38443</v>
      </c>
      <c r="B57" s="2">
        <v>193.7</v>
      </c>
      <c r="C57" s="2">
        <v>5.2</v>
      </c>
      <c r="D57" s="2">
        <v>2.79</v>
      </c>
      <c r="E57" s="8">
        <v>5.0106607299999997</v>
      </c>
      <c r="F57" s="3">
        <f>B57/B45 - 1</f>
        <v>3.3617929562433257E-2</v>
      </c>
      <c r="G57" s="3">
        <f>C57/100</f>
        <v>5.2000000000000005E-2</v>
      </c>
      <c r="H57" s="3">
        <f>D57/100</f>
        <v>2.7900000000000001E-2</v>
      </c>
      <c r="I57" s="9">
        <f t="shared" si="0"/>
        <v>5.0106607299999995E-2</v>
      </c>
      <c r="J57" s="2">
        <f t="shared" si="2"/>
        <v>0</v>
      </c>
      <c r="K57" s="2">
        <f t="shared" si="3"/>
        <v>0</v>
      </c>
      <c r="L57" s="10">
        <f t="shared" si="4"/>
        <v>0</v>
      </c>
      <c r="M57" s="2" t="str">
        <f t="shared" si="1"/>
        <v>Apr</v>
      </c>
    </row>
    <row r="58" spans="1:13" x14ac:dyDescent="0.2">
      <c r="A58" s="1">
        <v>38473</v>
      </c>
      <c r="B58" s="2">
        <v>193.6</v>
      </c>
      <c r="C58" s="2">
        <v>5.0999999999999996</v>
      </c>
      <c r="D58" s="2">
        <v>3</v>
      </c>
      <c r="E58" s="8">
        <v>5.0106607299999997</v>
      </c>
      <c r="F58" s="3">
        <f>B58/B46 - 1</f>
        <v>2.8692879914984148E-2</v>
      </c>
      <c r="G58" s="3">
        <f>C58/100</f>
        <v>5.0999999999999997E-2</v>
      </c>
      <c r="H58" s="3">
        <f>D58/100</f>
        <v>0.03</v>
      </c>
      <c r="I58" s="9">
        <f t="shared" si="0"/>
        <v>5.0106607299999995E-2</v>
      </c>
      <c r="J58" s="2">
        <f t="shared" si="2"/>
        <v>1</v>
      </c>
      <c r="K58" s="2">
        <f t="shared" si="3"/>
        <v>0</v>
      </c>
      <c r="L58" s="10">
        <f t="shared" si="4"/>
        <v>0</v>
      </c>
      <c r="M58" s="2" t="str">
        <f t="shared" si="1"/>
        <v>May</v>
      </c>
    </row>
    <row r="59" spans="1:13" x14ac:dyDescent="0.2">
      <c r="A59" s="1">
        <v>38504</v>
      </c>
      <c r="B59" s="2">
        <v>193.7</v>
      </c>
      <c r="C59" s="2">
        <v>5</v>
      </c>
      <c r="D59" s="2">
        <v>3.04</v>
      </c>
      <c r="E59" s="8">
        <v>5.0106607299999997</v>
      </c>
      <c r="F59" s="3">
        <f>B59/B47 - 1</f>
        <v>2.541026998411855E-2</v>
      </c>
      <c r="G59" s="3">
        <f>C59/100</f>
        <v>0.05</v>
      </c>
      <c r="H59" s="3">
        <f>D59/100</f>
        <v>3.04E-2</v>
      </c>
      <c r="I59" s="9">
        <f t="shared" si="0"/>
        <v>5.0106607299999995E-2</v>
      </c>
      <c r="J59" s="2">
        <f t="shared" si="2"/>
        <v>1</v>
      </c>
      <c r="K59" s="2">
        <f t="shared" si="3"/>
        <v>1</v>
      </c>
      <c r="L59" s="10">
        <f t="shared" si="4"/>
        <v>1</v>
      </c>
      <c r="M59" s="2" t="str">
        <f t="shared" si="1"/>
        <v>Jun</v>
      </c>
    </row>
    <row r="60" spans="1:13" x14ac:dyDescent="0.2">
      <c r="A60" s="1">
        <v>38534</v>
      </c>
      <c r="B60" s="2">
        <v>194.9</v>
      </c>
      <c r="C60" s="2">
        <v>5</v>
      </c>
      <c r="D60" s="2">
        <v>3.26</v>
      </c>
      <c r="E60" s="8">
        <v>5.0104340939999998</v>
      </c>
      <c r="F60" s="3">
        <f>B60/B48 - 1</f>
        <v>3.0671602326811209E-2</v>
      </c>
      <c r="G60" s="3">
        <f>C60/100</f>
        <v>0.05</v>
      </c>
      <c r="H60" s="3">
        <f>D60/100</f>
        <v>3.2599999999999997E-2</v>
      </c>
      <c r="I60" s="9">
        <f t="shared" si="0"/>
        <v>5.0104340939999999E-2</v>
      </c>
      <c r="J60" s="2">
        <f t="shared" si="2"/>
        <v>0</v>
      </c>
      <c r="K60" s="2">
        <f t="shared" si="3"/>
        <v>1</v>
      </c>
      <c r="L60" s="10">
        <f t="shared" si="4"/>
        <v>0</v>
      </c>
      <c r="M60" s="2" t="str">
        <f t="shared" si="1"/>
        <v>Jul</v>
      </c>
    </row>
    <row r="61" spans="1:13" x14ac:dyDescent="0.2">
      <c r="A61" s="1">
        <v>38565</v>
      </c>
      <c r="B61" s="2">
        <v>196.1</v>
      </c>
      <c r="C61" s="2">
        <v>4.9000000000000004</v>
      </c>
      <c r="D61" s="2">
        <v>3.5</v>
      </c>
      <c r="E61" s="8">
        <v>5.0104340939999998</v>
      </c>
      <c r="F61" s="3">
        <f>B61/B49 - 1</f>
        <v>3.6469344608879517E-2</v>
      </c>
      <c r="G61" s="3">
        <f>C61/100</f>
        <v>4.9000000000000002E-2</v>
      </c>
      <c r="H61" s="3">
        <f>D61/100</f>
        <v>3.5000000000000003E-2</v>
      </c>
      <c r="I61" s="9">
        <f t="shared" si="0"/>
        <v>5.0104340939999999E-2</v>
      </c>
      <c r="J61" s="2">
        <f t="shared" si="2"/>
        <v>0</v>
      </c>
      <c r="K61" s="2">
        <f t="shared" si="3"/>
        <v>1</v>
      </c>
      <c r="L61" s="10">
        <f t="shared" si="4"/>
        <v>0</v>
      </c>
      <c r="M61" s="2" t="str">
        <f t="shared" si="1"/>
        <v>Aug</v>
      </c>
    </row>
    <row r="62" spans="1:13" x14ac:dyDescent="0.2">
      <c r="A62" s="1">
        <v>38596</v>
      </c>
      <c r="B62" s="2">
        <v>198.8</v>
      </c>
      <c r="C62" s="2">
        <v>5</v>
      </c>
      <c r="D62" s="2">
        <v>3.62</v>
      </c>
      <c r="E62" s="8">
        <v>5.0104340939999998</v>
      </c>
      <c r="F62" s="3">
        <f>B62/B50 - 1</f>
        <v>4.7418335089568053E-2</v>
      </c>
      <c r="G62" s="3">
        <f>C62/100</f>
        <v>0.05</v>
      </c>
      <c r="H62" s="3">
        <f>D62/100</f>
        <v>3.6200000000000003E-2</v>
      </c>
      <c r="I62" s="9">
        <f t="shared" si="0"/>
        <v>5.0104340939999999E-2</v>
      </c>
      <c r="J62" s="2">
        <f t="shared" si="2"/>
        <v>0</v>
      </c>
      <c r="K62" s="2">
        <f t="shared" si="3"/>
        <v>1</v>
      </c>
      <c r="L62" s="10">
        <f t="shared" si="4"/>
        <v>0</v>
      </c>
      <c r="M62" s="2" t="str">
        <f t="shared" si="1"/>
        <v>Sep</v>
      </c>
    </row>
    <row r="63" spans="1:13" x14ac:dyDescent="0.2">
      <c r="A63" s="1">
        <v>38626</v>
      </c>
      <c r="B63" s="2">
        <v>199.1</v>
      </c>
      <c r="C63" s="2">
        <v>5</v>
      </c>
      <c r="D63" s="2">
        <v>3.78</v>
      </c>
      <c r="E63" s="8">
        <v>5.01051409</v>
      </c>
      <c r="F63" s="3">
        <f>B63/B51 - 1</f>
        <v>4.3501048218029359E-2</v>
      </c>
      <c r="G63" s="3">
        <f>C63/100</f>
        <v>0.05</v>
      </c>
      <c r="H63" s="3">
        <f>D63/100</f>
        <v>3.78E-2</v>
      </c>
      <c r="I63" s="9">
        <f t="shared" si="0"/>
        <v>5.0105140899999998E-2</v>
      </c>
      <c r="J63" s="2">
        <f t="shared" si="2"/>
        <v>0</v>
      </c>
      <c r="K63" s="2">
        <f t="shared" si="3"/>
        <v>1</v>
      </c>
      <c r="L63" s="10">
        <f t="shared" si="4"/>
        <v>0</v>
      </c>
      <c r="M63" s="2" t="str">
        <f t="shared" si="1"/>
        <v>Oct</v>
      </c>
    </row>
    <row r="64" spans="1:13" x14ac:dyDescent="0.2">
      <c r="A64" s="1">
        <v>38657</v>
      </c>
      <c r="B64" s="2">
        <v>198.1</v>
      </c>
      <c r="C64" s="2">
        <v>5</v>
      </c>
      <c r="D64" s="2">
        <v>4</v>
      </c>
      <c r="E64" s="8">
        <v>5.01051409</v>
      </c>
      <c r="F64" s="3">
        <f>B64/B52 - 1</f>
        <v>3.3385498174230532E-2</v>
      </c>
      <c r="G64" s="3">
        <f>C64/100</f>
        <v>0.05</v>
      </c>
      <c r="H64" s="3">
        <f>D64/100</f>
        <v>0.04</v>
      </c>
      <c r="I64" s="9">
        <f t="shared" si="0"/>
        <v>5.0105140899999998E-2</v>
      </c>
      <c r="J64" s="2">
        <f t="shared" si="2"/>
        <v>0</v>
      </c>
      <c r="K64" s="2">
        <f t="shared" si="3"/>
        <v>1</v>
      </c>
      <c r="L64" s="10">
        <f t="shared" si="4"/>
        <v>0</v>
      </c>
      <c r="M64" s="2" t="str">
        <f t="shared" si="1"/>
        <v>Nov</v>
      </c>
    </row>
    <row r="65" spans="1:13" x14ac:dyDescent="0.2">
      <c r="A65" s="1">
        <v>38687</v>
      </c>
      <c r="B65" s="2">
        <v>198.1</v>
      </c>
      <c r="C65" s="2">
        <v>4.9000000000000004</v>
      </c>
      <c r="D65" s="2">
        <v>4.16</v>
      </c>
      <c r="E65" s="8">
        <v>5.01051409</v>
      </c>
      <c r="F65" s="3">
        <f>B65/B53 - 1</f>
        <v>3.3385498174230532E-2</v>
      </c>
      <c r="G65" s="3">
        <f>C65/100</f>
        <v>4.9000000000000002E-2</v>
      </c>
      <c r="H65" s="3">
        <f>D65/100</f>
        <v>4.1599999999999998E-2</v>
      </c>
      <c r="I65" s="9">
        <f t="shared" si="0"/>
        <v>5.0105140899999998E-2</v>
      </c>
      <c r="J65" s="2">
        <f t="shared" si="2"/>
        <v>0</v>
      </c>
      <c r="K65" s="2">
        <f t="shared" si="3"/>
        <v>1</v>
      </c>
      <c r="L65" s="10">
        <f t="shared" si="4"/>
        <v>0</v>
      </c>
      <c r="M65" s="2" t="str">
        <f t="shared" si="1"/>
        <v>Dec</v>
      </c>
    </row>
    <row r="66" spans="1:13" x14ac:dyDescent="0.2">
      <c r="A66" s="1">
        <v>38718</v>
      </c>
      <c r="B66" s="2">
        <v>199.3</v>
      </c>
      <c r="C66" s="2">
        <v>4.7</v>
      </c>
      <c r="D66" s="2">
        <v>4.29</v>
      </c>
      <c r="E66" s="8">
        <v>5.0108695350000003</v>
      </c>
      <c r="F66" s="3">
        <f>B66/B54 - 1</f>
        <v>4.0187891440501167E-2</v>
      </c>
      <c r="G66" s="3">
        <f>C66/100</f>
        <v>4.7E-2</v>
      </c>
      <c r="H66" s="3">
        <f>D66/100</f>
        <v>4.2900000000000001E-2</v>
      </c>
      <c r="I66" s="9">
        <f t="shared" si="0"/>
        <v>5.0108695350000003E-2</v>
      </c>
      <c r="J66" s="2">
        <f t="shared" si="2"/>
        <v>0</v>
      </c>
      <c r="K66" s="2">
        <f t="shared" si="3"/>
        <v>1</v>
      </c>
      <c r="L66" s="10">
        <f t="shared" si="4"/>
        <v>0</v>
      </c>
      <c r="M66" s="2" t="str">
        <f t="shared" si="1"/>
        <v>Jan 2006</v>
      </c>
    </row>
    <row r="67" spans="1:13" x14ac:dyDescent="0.2">
      <c r="A67" s="1">
        <v>38749</v>
      </c>
      <c r="B67" s="2">
        <v>199.4</v>
      </c>
      <c r="C67" s="2">
        <v>4.8</v>
      </c>
      <c r="D67" s="2">
        <v>4.49</v>
      </c>
      <c r="E67" s="8">
        <v>5.0108695350000003</v>
      </c>
      <c r="F67" s="3">
        <f>B67/B55 - 1</f>
        <v>3.6382536382536301E-2</v>
      </c>
      <c r="G67" s="3">
        <f>C67/100</f>
        <v>4.8000000000000001E-2</v>
      </c>
      <c r="H67" s="3">
        <f>D67/100</f>
        <v>4.4900000000000002E-2</v>
      </c>
      <c r="I67" s="9">
        <f t="shared" ref="I67:I130" si="5">E67/100</f>
        <v>5.0108695350000003E-2</v>
      </c>
      <c r="J67" s="2">
        <f t="shared" si="2"/>
        <v>0</v>
      </c>
      <c r="K67" s="2">
        <f t="shared" si="3"/>
        <v>1</v>
      </c>
      <c r="L67" s="10">
        <f t="shared" si="4"/>
        <v>0</v>
      </c>
      <c r="M67" s="2" t="str">
        <f t="shared" ref="M67:M130" si="6">IF(ROW(A67)=ROW($A$2),
    TEXT(A67,"mmm yyyy"),
    IF(MONTH(A67)=1,
       TEXT(A67,"mmm yyyy"),
       TEXT(A67,"mmm")))</f>
        <v>Feb</v>
      </c>
    </row>
    <row r="68" spans="1:13" x14ac:dyDescent="0.2">
      <c r="A68" s="1">
        <v>38777</v>
      </c>
      <c r="B68" s="2">
        <v>199.7</v>
      </c>
      <c r="C68" s="2">
        <v>4.7</v>
      </c>
      <c r="D68" s="2">
        <v>4.59</v>
      </c>
      <c r="E68" s="8">
        <v>5.0108695350000003</v>
      </c>
      <c r="F68" s="3">
        <f>B68/B56 - 1</f>
        <v>3.4179181771103018E-2</v>
      </c>
      <c r="G68" s="3">
        <f>C68/100</f>
        <v>4.7E-2</v>
      </c>
      <c r="H68" s="3">
        <f>D68/100</f>
        <v>4.5899999999999996E-2</v>
      </c>
      <c r="I68" s="9">
        <f t="shared" si="5"/>
        <v>5.0108695350000003E-2</v>
      </c>
      <c r="J68" s="2">
        <f t="shared" si="2"/>
        <v>0</v>
      </c>
      <c r="K68" s="2">
        <f t="shared" si="3"/>
        <v>1</v>
      </c>
      <c r="L68" s="10">
        <f t="shared" si="4"/>
        <v>0</v>
      </c>
      <c r="M68" s="2" t="str">
        <f t="shared" si="6"/>
        <v>Mar</v>
      </c>
    </row>
    <row r="69" spans="1:13" x14ac:dyDescent="0.2">
      <c r="A69" s="1">
        <v>38808</v>
      </c>
      <c r="B69" s="2">
        <v>200.7</v>
      </c>
      <c r="C69" s="2">
        <v>4.7</v>
      </c>
      <c r="D69" s="2">
        <v>4.79</v>
      </c>
      <c r="E69" s="8">
        <v>5.0114617789999896</v>
      </c>
      <c r="F69" s="3">
        <f>B69/B57 - 1</f>
        <v>3.6138358286009309E-2</v>
      </c>
      <c r="G69" s="3">
        <f>C69/100</f>
        <v>4.7E-2</v>
      </c>
      <c r="H69" s="3">
        <f>D69/100</f>
        <v>4.7899999999999998E-2</v>
      </c>
      <c r="I69" s="9">
        <f t="shared" si="5"/>
        <v>5.0114617789999899E-2</v>
      </c>
      <c r="J69" s="2">
        <f t="shared" si="2"/>
        <v>0</v>
      </c>
      <c r="K69" s="2">
        <f t="shared" si="3"/>
        <v>1</v>
      </c>
      <c r="L69" s="10">
        <f t="shared" si="4"/>
        <v>0</v>
      </c>
      <c r="M69" s="2" t="str">
        <f t="shared" si="6"/>
        <v>Apr</v>
      </c>
    </row>
    <row r="70" spans="1:13" x14ac:dyDescent="0.2">
      <c r="A70" s="1">
        <v>38838</v>
      </c>
      <c r="B70" s="2">
        <v>201.3</v>
      </c>
      <c r="C70" s="2">
        <v>4.5999999999999996</v>
      </c>
      <c r="D70" s="2">
        <v>4.9400000000000004</v>
      </c>
      <c r="E70" s="8">
        <v>5.0114617789999896</v>
      </c>
      <c r="F70" s="3">
        <f>B70/B58 - 1</f>
        <v>3.9772727272727293E-2</v>
      </c>
      <c r="G70" s="3">
        <f>C70/100</f>
        <v>4.5999999999999999E-2</v>
      </c>
      <c r="H70" s="3">
        <f>D70/100</f>
        <v>4.9400000000000006E-2</v>
      </c>
      <c r="I70" s="9">
        <f t="shared" si="5"/>
        <v>5.0114617789999899E-2</v>
      </c>
      <c r="J70" s="2">
        <f t="shared" si="2"/>
        <v>0</v>
      </c>
      <c r="K70" s="2">
        <f t="shared" si="3"/>
        <v>1</v>
      </c>
      <c r="L70" s="10">
        <f t="shared" si="4"/>
        <v>0</v>
      </c>
      <c r="M70" s="2" t="str">
        <f t="shared" si="6"/>
        <v>May</v>
      </c>
    </row>
    <row r="71" spans="1:13" x14ac:dyDescent="0.2">
      <c r="A71" s="1">
        <v>38869</v>
      </c>
      <c r="B71" s="2">
        <v>201.8</v>
      </c>
      <c r="C71" s="2">
        <v>4.5999999999999996</v>
      </c>
      <c r="D71" s="2">
        <v>4.99</v>
      </c>
      <c r="E71" s="8">
        <v>5.0114617789999896</v>
      </c>
      <c r="F71" s="3">
        <f>B71/B59 - 1</f>
        <v>4.1817243159525175E-2</v>
      </c>
      <c r="G71" s="3">
        <f>C71/100</f>
        <v>4.5999999999999999E-2</v>
      </c>
      <c r="H71" s="3">
        <f>D71/100</f>
        <v>4.99E-2</v>
      </c>
      <c r="I71" s="9">
        <f t="shared" si="5"/>
        <v>5.0114617789999899E-2</v>
      </c>
      <c r="J71" s="2">
        <f t="shared" si="2"/>
        <v>0</v>
      </c>
      <c r="K71" s="2">
        <f t="shared" si="3"/>
        <v>1</v>
      </c>
      <c r="L71" s="10">
        <f t="shared" si="4"/>
        <v>0</v>
      </c>
      <c r="M71" s="2" t="str">
        <f t="shared" si="6"/>
        <v>Jun</v>
      </c>
    </row>
    <row r="72" spans="1:13" x14ac:dyDescent="0.2">
      <c r="A72" s="1">
        <v>38899</v>
      </c>
      <c r="B72" s="2">
        <v>202.9</v>
      </c>
      <c r="C72" s="2">
        <v>4.7</v>
      </c>
      <c r="D72" s="2">
        <v>5.24</v>
      </c>
      <c r="E72" s="8">
        <v>5.0122445359999999</v>
      </c>
      <c r="F72" s="3">
        <f>B72/B60 - 1</f>
        <v>4.1046690610569536E-2</v>
      </c>
      <c r="G72" s="3">
        <f>C72/100</f>
        <v>4.7E-2</v>
      </c>
      <c r="H72" s="3">
        <f>D72/100</f>
        <v>5.2400000000000002E-2</v>
      </c>
      <c r="I72" s="9">
        <f t="shared" si="5"/>
        <v>5.0122445359999997E-2</v>
      </c>
      <c r="J72" s="2">
        <f t="shared" si="2"/>
        <v>0</v>
      </c>
      <c r="K72" s="2">
        <f t="shared" si="3"/>
        <v>1</v>
      </c>
      <c r="L72" s="10">
        <f t="shared" si="4"/>
        <v>0</v>
      </c>
      <c r="M72" s="2" t="str">
        <f t="shared" si="6"/>
        <v>Jul</v>
      </c>
    </row>
    <row r="73" spans="1:13" x14ac:dyDescent="0.2">
      <c r="A73" s="1">
        <v>38930</v>
      </c>
      <c r="B73" s="2">
        <v>203.8</v>
      </c>
      <c r="C73" s="2">
        <v>4.7</v>
      </c>
      <c r="D73" s="2">
        <v>5.25</v>
      </c>
      <c r="E73" s="8">
        <v>5.0122445359999999</v>
      </c>
      <c r="F73" s="3">
        <f>B73/B61 - 1</f>
        <v>3.9265680775114831E-2</v>
      </c>
      <c r="G73" s="3">
        <f>C73/100</f>
        <v>4.7E-2</v>
      </c>
      <c r="H73" s="3">
        <f>D73/100</f>
        <v>5.2499999999999998E-2</v>
      </c>
      <c r="I73" s="9">
        <f t="shared" si="5"/>
        <v>5.0122445359999997E-2</v>
      </c>
      <c r="J73" s="2">
        <f t="shared" si="2"/>
        <v>0</v>
      </c>
      <c r="K73" s="2">
        <f t="shared" si="3"/>
        <v>1</v>
      </c>
      <c r="L73" s="10">
        <f t="shared" si="4"/>
        <v>0</v>
      </c>
      <c r="M73" s="2" t="str">
        <f t="shared" si="6"/>
        <v>Aug</v>
      </c>
    </row>
    <row r="74" spans="1:13" x14ac:dyDescent="0.2">
      <c r="A74" s="1">
        <v>38961</v>
      </c>
      <c r="B74" s="2">
        <v>202.8</v>
      </c>
      <c r="C74" s="2">
        <v>4.5</v>
      </c>
      <c r="D74" s="2">
        <v>5.25</v>
      </c>
      <c r="E74" s="8">
        <v>5.0122445359999999</v>
      </c>
      <c r="F74" s="3">
        <f>B74/B62 - 1</f>
        <v>2.0120724346076369E-2</v>
      </c>
      <c r="G74" s="3">
        <f>C74/100</f>
        <v>4.4999999999999998E-2</v>
      </c>
      <c r="H74" s="3">
        <f>D74/100</f>
        <v>5.2499999999999998E-2</v>
      </c>
      <c r="I74" s="9">
        <f t="shared" si="5"/>
        <v>5.0122445359999997E-2</v>
      </c>
      <c r="J74" s="2">
        <f t="shared" si="2"/>
        <v>1</v>
      </c>
      <c r="K74" s="2">
        <f t="shared" si="3"/>
        <v>1</v>
      </c>
      <c r="L74" s="10">
        <f t="shared" si="4"/>
        <v>1</v>
      </c>
      <c r="M74" s="2" t="str">
        <f t="shared" si="6"/>
        <v>Sep</v>
      </c>
    </row>
    <row r="75" spans="1:13" x14ac:dyDescent="0.2">
      <c r="A75" s="1">
        <v>38991</v>
      </c>
      <c r="B75" s="2">
        <v>201.9</v>
      </c>
      <c r="C75" s="2">
        <v>4.4000000000000004</v>
      </c>
      <c r="D75" s="2">
        <v>5.25</v>
      </c>
      <c r="E75" s="8">
        <v>5.0131638909999996</v>
      </c>
      <c r="F75" s="3">
        <f>B75/B63 - 1</f>
        <v>1.4063284781516971E-2</v>
      </c>
      <c r="G75" s="3">
        <f>C75/100</f>
        <v>4.4000000000000004E-2</v>
      </c>
      <c r="H75" s="3">
        <f>D75/100</f>
        <v>5.2499999999999998E-2</v>
      </c>
      <c r="I75" s="9">
        <f t="shared" si="5"/>
        <v>5.0131638909999998E-2</v>
      </c>
      <c r="J75" s="2">
        <f t="shared" si="2"/>
        <v>1</v>
      </c>
      <c r="K75" s="2">
        <f t="shared" si="3"/>
        <v>1</v>
      </c>
      <c r="L75" s="10">
        <f t="shared" si="4"/>
        <v>1</v>
      </c>
      <c r="M75" s="2" t="str">
        <f t="shared" si="6"/>
        <v>Oct</v>
      </c>
    </row>
    <row r="76" spans="1:13" x14ac:dyDescent="0.2">
      <c r="A76" s="1">
        <v>39022</v>
      </c>
      <c r="B76" s="2">
        <v>202</v>
      </c>
      <c r="C76" s="2">
        <v>4.5</v>
      </c>
      <c r="D76" s="2">
        <v>5.25</v>
      </c>
      <c r="E76" s="8">
        <v>5.0131638909999996</v>
      </c>
      <c r="F76" s="3">
        <f>B76/B64 - 1</f>
        <v>1.9687026754164672E-2</v>
      </c>
      <c r="G76" s="3">
        <f>C76/100</f>
        <v>4.4999999999999998E-2</v>
      </c>
      <c r="H76" s="3">
        <f>D76/100</f>
        <v>5.2499999999999998E-2</v>
      </c>
      <c r="I76" s="9">
        <f t="shared" si="5"/>
        <v>5.0131638909999998E-2</v>
      </c>
      <c r="J76" s="2">
        <f t="shared" si="2"/>
        <v>1</v>
      </c>
      <c r="K76" s="2">
        <f t="shared" si="3"/>
        <v>1</v>
      </c>
      <c r="L76" s="10">
        <f t="shared" si="4"/>
        <v>1</v>
      </c>
      <c r="M76" s="2" t="str">
        <f t="shared" si="6"/>
        <v>Nov</v>
      </c>
    </row>
    <row r="77" spans="1:13" x14ac:dyDescent="0.2">
      <c r="A77" s="1">
        <v>39052</v>
      </c>
      <c r="B77" s="2">
        <v>203.1</v>
      </c>
      <c r="C77" s="2">
        <v>4.4000000000000004</v>
      </c>
      <c r="D77" s="2">
        <v>5.24</v>
      </c>
      <c r="E77" s="8">
        <v>5.0131638909999996</v>
      </c>
      <c r="F77" s="3">
        <f>B77/B65 - 1</f>
        <v>2.5239777889954462E-2</v>
      </c>
      <c r="G77" s="3">
        <f>C77/100</f>
        <v>4.4000000000000004E-2</v>
      </c>
      <c r="H77" s="3">
        <f>D77/100</f>
        <v>5.2400000000000002E-2</v>
      </c>
      <c r="I77" s="9">
        <f t="shared" si="5"/>
        <v>5.0131638909999998E-2</v>
      </c>
      <c r="J77" s="2">
        <f t="shared" si="2"/>
        <v>1</v>
      </c>
      <c r="K77" s="2">
        <f t="shared" si="3"/>
        <v>1</v>
      </c>
      <c r="L77" s="10">
        <f t="shared" si="4"/>
        <v>1</v>
      </c>
      <c r="M77" s="2" t="str">
        <f t="shared" si="6"/>
        <v>Dec</v>
      </c>
    </row>
    <row r="78" spans="1:13" x14ac:dyDescent="0.2">
      <c r="A78" s="1">
        <v>39083</v>
      </c>
      <c r="B78" s="2">
        <v>203.43700000000001</v>
      </c>
      <c r="C78" s="2">
        <v>4.5999999999999996</v>
      </c>
      <c r="D78" s="2">
        <v>5.25</v>
      </c>
      <c r="E78" s="8">
        <v>5.0141584979999996</v>
      </c>
      <c r="F78" s="3">
        <f>B78/B66 - 1</f>
        <v>2.0757651781234232E-2</v>
      </c>
      <c r="G78" s="3">
        <f>C78/100</f>
        <v>4.5999999999999999E-2</v>
      </c>
      <c r="H78" s="3">
        <f>D78/100</f>
        <v>5.2499999999999998E-2</v>
      </c>
      <c r="I78" s="9">
        <f t="shared" si="5"/>
        <v>5.0141584979999994E-2</v>
      </c>
      <c r="J78" s="2">
        <f t="shared" si="2"/>
        <v>1</v>
      </c>
      <c r="K78" s="2">
        <f t="shared" si="3"/>
        <v>1</v>
      </c>
      <c r="L78" s="10">
        <f t="shared" si="4"/>
        <v>1</v>
      </c>
      <c r="M78" s="2" t="str">
        <f t="shared" si="6"/>
        <v>Jan 2007</v>
      </c>
    </row>
    <row r="79" spans="1:13" x14ac:dyDescent="0.2">
      <c r="A79" s="1">
        <v>39114</v>
      </c>
      <c r="B79" s="2">
        <v>204.226</v>
      </c>
      <c r="C79" s="2">
        <v>4.5</v>
      </c>
      <c r="D79" s="2">
        <v>5.26</v>
      </c>
      <c r="E79" s="8">
        <v>5.0141584979999996</v>
      </c>
      <c r="F79" s="3">
        <f>B79/B67 - 1</f>
        <v>2.4202607823470279E-2</v>
      </c>
      <c r="G79" s="3">
        <f>C79/100</f>
        <v>4.4999999999999998E-2</v>
      </c>
      <c r="H79" s="3">
        <f>D79/100</f>
        <v>5.2600000000000001E-2</v>
      </c>
      <c r="I79" s="9">
        <f t="shared" si="5"/>
        <v>5.0141584979999994E-2</v>
      </c>
      <c r="J79" s="2">
        <f t="shared" ref="J79:J142" si="7">IF(AND(F79&gt;=0.01, F79&lt;=0.03),1, 0)</f>
        <v>1</v>
      </c>
      <c r="K79" s="2">
        <f t="shared" ref="K79:K142" si="8">IF(G79&lt;=I79,1, 0)</f>
        <v>1</v>
      </c>
      <c r="L79" s="10">
        <f t="shared" ref="L79:L142" si="9">IF(AND(J79=1,K79=1),1,0)</f>
        <v>1</v>
      </c>
      <c r="M79" s="2" t="str">
        <f t="shared" si="6"/>
        <v>Feb</v>
      </c>
    </row>
    <row r="80" spans="1:13" x14ac:dyDescent="0.2">
      <c r="A80" s="1">
        <v>39142</v>
      </c>
      <c r="B80" s="2">
        <v>205.28800000000001</v>
      </c>
      <c r="C80" s="2">
        <v>4.4000000000000004</v>
      </c>
      <c r="D80" s="2">
        <v>5.26</v>
      </c>
      <c r="E80" s="8">
        <v>5.0141584979999996</v>
      </c>
      <c r="F80" s="3">
        <f>B80/B68 - 1</f>
        <v>2.7981972959439272E-2</v>
      </c>
      <c r="G80" s="3">
        <f>C80/100</f>
        <v>4.4000000000000004E-2</v>
      </c>
      <c r="H80" s="3">
        <f>D80/100</f>
        <v>5.2600000000000001E-2</v>
      </c>
      <c r="I80" s="9">
        <f t="shared" si="5"/>
        <v>5.0141584979999994E-2</v>
      </c>
      <c r="J80" s="2">
        <f t="shared" si="7"/>
        <v>1</v>
      </c>
      <c r="K80" s="2">
        <f t="shared" si="8"/>
        <v>1</v>
      </c>
      <c r="L80" s="10">
        <f t="shared" si="9"/>
        <v>1</v>
      </c>
      <c r="M80" s="2" t="str">
        <f t="shared" si="6"/>
        <v>Mar</v>
      </c>
    </row>
    <row r="81" spans="1:13" x14ac:dyDescent="0.2">
      <c r="A81" s="1">
        <v>39173</v>
      </c>
      <c r="B81" s="2">
        <v>205.904</v>
      </c>
      <c r="C81" s="2">
        <v>4.5</v>
      </c>
      <c r="D81" s="2">
        <v>5.25</v>
      </c>
      <c r="E81" s="8">
        <v>5.0151599630000003</v>
      </c>
      <c r="F81" s="3">
        <f>B81/B69 - 1</f>
        <v>2.5929247633283525E-2</v>
      </c>
      <c r="G81" s="3">
        <f>C81/100</f>
        <v>4.4999999999999998E-2</v>
      </c>
      <c r="H81" s="3">
        <f>D81/100</f>
        <v>5.2499999999999998E-2</v>
      </c>
      <c r="I81" s="9">
        <f t="shared" si="5"/>
        <v>5.0151599630000002E-2</v>
      </c>
      <c r="J81" s="2">
        <f t="shared" si="7"/>
        <v>1</v>
      </c>
      <c r="K81" s="2">
        <f t="shared" si="8"/>
        <v>1</v>
      </c>
      <c r="L81" s="10">
        <f t="shared" si="9"/>
        <v>1</v>
      </c>
      <c r="M81" s="2" t="str">
        <f t="shared" si="6"/>
        <v>Apr</v>
      </c>
    </row>
    <row r="82" spans="1:13" x14ac:dyDescent="0.2">
      <c r="A82" s="1">
        <v>39203</v>
      </c>
      <c r="B82" s="2">
        <v>206.755</v>
      </c>
      <c r="C82" s="2">
        <v>4.4000000000000004</v>
      </c>
      <c r="D82" s="2">
        <v>5.25</v>
      </c>
      <c r="E82" s="8">
        <v>5.0151599630000003</v>
      </c>
      <c r="F82" s="3">
        <f>B82/B70 - 1</f>
        <v>2.7098857426726131E-2</v>
      </c>
      <c r="G82" s="3">
        <f>C82/100</f>
        <v>4.4000000000000004E-2</v>
      </c>
      <c r="H82" s="3">
        <f>D82/100</f>
        <v>5.2499999999999998E-2</v>
      </c>
      <c r="I82" s="9">
        <f t="shared" si="5"/>
        <v>5.0151599630000002E-2</v>
      </c>
      <c r="J82" s="2">
        <f t="shared" si="7"/>
        <v>1</v>
      </c>
      <c r="K82" s="2">
        <f t="shared" si="8"/>
        <v>1</v>
      </c>
      <c r="L82" s="10">
        <f t="shared" si="9"/>
        <v>1</v>
      </c>
      <c r="M82" s="2" t="str">
        <f t="shared" si="6"/>
        <v>May</v>
      </c>
    </row>
    <row r="83" spans="1:13" x14ac:dyDescent="0.2">
      <c r="A83" s="1">
        <v>39234</v>
      </c>
      <c r="B83" s="2">
        <v>207.23400000000001</v>
      </c>
      <c r="C83" s="2">
        <v>4.5999999999999996</v>
      </c>
      <c r="D83" s="2">
        <v>5.25</v>
      </c>
      <c r="E83" s="8">
        <v>5.0151599630000003</v>
      </c>
      <c r="F83" s="3">
        <f>B83/B71 - 1</f>
        <v>2.692765113974227E-2</v>
      </c>
      <c r="G83" s="3">
        <f>C83/100</f>
        <v>4.5999999999999999E-2</v>
      </c>
      <c r="H83" s="3">
        <f>D83/100</f>
        <v>5.2499999999999998E-2</v>
      </c>
      <c r="I83" s="9">
        <f t="shared" si="5"/>
        <v>5.0151599630000002E-2</v>
      </c>
      <c r="J83" s="2">
        <f t="shared" si="7"/>
        <v>1</v>
      </c>
      <c r="K83" s="2">
        <f t="shared" si="8"/>
        <v>1</v>
      </c>
      <c r="L83" s="10">
        <f t="shared" si="9"/>
        <v>1</v>
      </c>
      <c r="M83" s="2" t="str">
        <f t="shared" si="6"/>
        <v>Jun</v>
      </c>
    </row>
    <row r="84" spans="1:13" x14ac:dyDescent="0.2">
      <c r="A84" s="1">
        <v>39264</v>
      </c>
      <c r="B84" s="2">
        <v>207.60300000000001</v>
      </c>
      <c r="C84" s="2">
        <v>4.7</v>
      </c>
      <c r="D84" s="2">
        <v>5.26</v>
      </c>
      <c r="E84" s="8">
        <v>5.016093422</v>
      </c>
      <c r="F84" s="3">
        <f>B84/B72 - 1</f>
        <v>2.3178905864958077E-2</v>
      </c>
      <c r="G84" s="3">
        <f>C84/100</f>
        <v>4.7E-2</v>
      </c>
      <c r="H84" s="3">
        <f>D84/100</f>
        <v>5.2600000000000001E-2</v>
      </c>
      <c r="I84" s="9">
        <f t="shared" si="5"/>
        <v>5.0160934220000002E-2</v>
      </c>
      <c r="J84" s="2">
        <f t="shared" si="7"/>
        <v>1</v>
      </c>
      <c r="K84" s="2">
        <f t="shared" si="8"/>
        <v>1</v>
      </c>
      <c r="L84" s="10">
        <f t="shared" si="9"/>
        <v>1</v>
      </c>
      <c r="M84" s="2" t="str">
        <f t="shared" si="6"/>
        <v>Jul</v>
      </c>
    </row>
    <row r="85" spans="1:13" x14ac:dyDescent="0.2">
      <c r="A85" s="1">
        <v>39295</v>
      </c>
      <c r="B85" s="2">
        <v>207.667</v>
      </c>
      <c r="C85" s="2">
        <v>4.5999999999999996</v>
      </c>
      <c r="D85" s="2">
        <v>5.0199999999999996</v>
      </c>
      <c r="E85" s="8">
        <v>5.016093422</v>
      </c>
      <c r="F85" s="3">
        <f>B85/B73 - 1</f>
        <v>1.8974484789008761E-2</v>
      </c>
      <c r="G85" s="3">
        <f>C85/100</f>
        <v>4.5999999999999999E-2</v>
      </c>
      <c r="H85" s="3">
        <f>D85/100</f>
        <v>5.0199999999999995E-2</v>
      </c>
      <c r="I85" s="9">
        <f t="shared" si="5"/>
        <v>5.0160934220000002E-2</v>
      </c>
      <c r="J85" s="2">
        <f t="shared" si="7"/>
        <v>1</v>
      </c>
      <c r="K85" s="2">
        <f t="shared" si="8"/>
        <v>1</v>
      </c>
      <c r="L85" s="10">
        <f t="shared" si="9"/>
        <v>1</v>
      </c>
      <c r="M85" s="2" t="str">
        <f t="shared" si="6"/>
        <v>Aug</v>
      </c>
    </row>
    <row r="86" spans="1:13" x14ac:dyDescent="0.2">
      <c r="A86" s="1">
        <v>39326</v>
      </c>
      <c r="B86" s="2">
        <v>208.547</v>
      </c>
      <c r="C86" s="2">
        <v>4.7</v>
      </c>
      <c r="D86" s="2">
        <v>4.9400000000000004</v>
      </c>
      <c r="E86" s="8">
        <v>5.016093422</v>
      </c>
      <c r="F86" s="3">
        <f>B86/B74 - 1</f>
        <v>2.8338264299802685E-2</v>
      </c>
      <c r="G86" s="3">
        <f>C86/100</f>
        <v>4.7E-2</v>
      </c>
      <c r="H86" s="3">
        <f>D86/100</f>
        <v>4.9400000000000006E-2</v>
      </c>
      <c r="I86" s="9">
        <f t="shared" si="5"/>
        <v>5.0160934220000002E-2</v>
      </c>
      <c r="J86" s="2">
        <f t="shared" si="7"/>
        <v>1</v>
      </c>
      <c r="K86" s="2">
        <f t="shared" si="8"/>
        <v>1</v>
      </c>
      <c r="L86" s="10">
        <f t="shared" si="9"/>
        <v>1</v>
      </c>
      <c r="M86" s="2" t="str">
        <f t="shared" si="6"/>
        <v>Sep</v>
      </c>
    </row>
    <row r="87" spans="1:13" x14ac:dyDescent="0.2">
      <c r="A87" s="1">
        <v>39356</v>
      </c>
      <c r="B87" s="2">
        <v>209.19</v>
      </c>
      <c r="C87" s="2">
        <v>4.7</v>
      </c>
      <c r="D87" s="2">
        <v>4.76</v>
      </c>
      <c r="E87" s="8">
        <v>5.0168782969999999</v>
      </c>
      <c r="F87" s="3">
        <f>B87/B75 - 1</f>
        <v>3.610698365527476E-2</v>
      </c>
      <c r="G87" s="3">
        <f>C87/100</f>
        <v>4.7E-2</v>
      </c>
      <c r="H87" s="3">
        <f>D87/100</f>
        <v>4.7599999999999996E-2</v>
      </c>
      <c r="I87" s="9">
        <f t="shared" si="5"/>
        <v>5.0168782969999999E-2</v>
      </c>
      <c r="J87" s="2">
        <f t="shared" si="7"/>
        <v>0</v>
      </c>
      <c r="K87" s="2">
        <f t="shared" si="8"/>
        <v>1</v>
      </c>
      <c r="L87" s="10">
        <f t="shared" si="9"/>
        <v>0</v>
      </c>
      <c r="M87" s="2" t="str">
        <f t="shared" si="6"/>
        <v>Oct</v>
      </c>
    </row>
    <row r="88" spans="1:13" x14ac:dyDescent="0.2">
      <c r="A88" s="1">
        <v>39387</v>
      </c>
      <c r="B88" s="2">
        <v>210.834</v>
      </c>
      <c r="C88" s="2">
        <v>4.7</v>
      </c>
      <c r="D88" s="2">
        <v>4.49</v>
      </c>
      <c r="E88" s="8">
        <v>5.0168782969999999</v>
      </c>
      <c r="F88" s="3">
        <f>B88/B76 - 1</f>
        <v>4.373267326732666E-2</v>
      </c>
      <c r="G88" s="3">
        <f>C88/100</f>
        <v>4.7E-2</v>
      </c>
      <c r="H88" s="3">
        <f>D88/100</f>
        <v>4.4900000000000002E-2</v>
      </c>
      <c r="I88" s="9">
        <f t="shared" si="5"/>
        <v>5.0168782969999999E-2</v>
      </c>
      <c r="J88" s="2">
        <f t="shared" si="7"/>
        <v>0</v>
      </c>
      <c r="K88" s="2">
        <f t="shared" si="8"/>
        <v>1</v>
      </c>
      <c r="L88" s="10">
        <f t="shared" si="9"/>
        <v>0</v>
      </c>
      <c r="M88" s="2" t="str">
        <f t="shared" si="6"/>
        <v>Nov</v>
      </c>
    </row>
    <row r="89" spans="1:13" x14ac:dyDescent="0.2">
      <c r="A89" s="1">
        <v>39417</v>
      </c>
      <c r="B89" s="2">
        <v>211.44499999999999</v>
      </c>
      <c r="C89" s="2">
        <v>5</v>
      </c>
      <c r="D89" s="2">
        <v>4.24</v>
      </c>
      <c r="E89" s="8">
        <v>5.0168782969999999</v>
      </c>
      <c r="F89" s="3">
        <f>B89/B77 - 1</f>
        <v>4.1088133924175319E-2</v>
      </c>
      <c r="G89" s="3">
        <f>C89/100</f>
        <v>0.05</v>
      </c>
      <c r="H89" s="3">
        <f>D89/100</f>
        <v>4.24E-2</v>
      </c>
      <c r="I89" s="9">
        <f t="shared" si="5"/>
        <v>5.0168782969999999E-2</v>
      </c>
      <c r="J89" s="2">
        <f t="shared" si="7"/>
        <v>0</v>
      </c>
      <c r="K89" s="2">
        <f t="shared" si="8"/>
        <v>1</v>
      </c>
      <c r="L89" s="10">
        <f t="shared" si="9"/>
        <v>0</v>
      </c>
      <c r="M89" s="2" t="str">
        <f t="shared" si="6"/>
        <v>Dec</v>
      </c>
    </row>
    <row r="90" spans="1:13" x14ac:dyDescent="0.2">
      <c r="A90" s="1">
        <v>39448</v>
      </c>
      <c r="B90" s="2">
        <v>212.17400000000001</v>
      </c>
      <c r="C90" s="2">
        <v>5</v>
      </c>
      <c r="D90" s="2">
        <v>3.94</v>
      </c>
      <c r="E90" s="8">
        <v>5.017429226</v>
      </c>
      <c r="F90" s="3">
        <f>B90/B78 - 1</f>
        <v>4.294695655165981E-2</v>
      </c>
      <c r="G90" s="3">
        <f>C90/100</f>
        <v>0.05</v>
      </c>
      <c r="H90" s="3">
        <f>D90/100</f>
        <v>3.9399999999999998E-2</v>
      </c>
      <c r="I90" s="9">
        <f t="shared" si="5"/>
        <v>5.0174292260000003E-2</v>
      </c>
      <c r="J90" s="2">
        <f t="shared" si="7"/>
        <v>0</v>
      </c>
      <c r="K90" s="2">
        <f t="shared" si="8"/>
        <v>1</v>
      </c>
      <c r="L90" s="10">
        <f t="shared" si="9"/>
        <v>0</v>
      </c>
      <c r="M90" s="2" t="str">
        <f t="shared" si="6"/>
        <v>Jan 2008</v>
      </c>
    </row>
    <row r="91" spans="1:13" x14ac:dyDescent="0.2">
      <c r="A91" s="1">
        <v>39479</v>
      </c>
      <c r="B91" s="2">
        <v>212.68700000000001</v>
      </c>
      <c r="C91" s="2">
        <v>4.9000000000000004</v>
      </c>
      <c r="D91" s="2">
        <v>2.98</v>
      </c>
      <c r="E91" s="8">
        <v>5.017429226</v>
      </c>
      <c r="F91" s="3">
        <f>B91/B79 - 1</f>
        <v>4.1429592706119678E-2</v>
      </c>
      <c r="G91" s="3">
        <f>C91/100</f>
        <v>4.9000000000000002E-2</v>
      </c>
      <c r="H91" s="3">
        <f>D91/100</f>
        <v>2.98E-2</v>
      </c>
      <c r="I91" s="9">
        <f t="shared" si="5"/>
        <v>5.0174292260000003E-2</v>
      </c>
      <c r="J91" s="2">
        <f t="shared" si="7"/>
        <v>0</v>
      </c>
      <c r="K91" s="2">
        <f t="shared" si="8"/>
        <v>1</v>
      </c>
      <c r="L91" s="10">
        <f t="shared" si="9"/>
        <v>0</v>
      </c>
      <c r="M91" s="2" t="str">
        <f t="shared" si="6"/>
        <v>Feb</v>
      </c>
    </row>
    <row r="92" spans="1:13" x14ac:dyDescent="0.2">
      <c r="A92" s="1">
        <v>39508</v>
      </c>
      <c r="B92" s="2">
        <v>213.44800000000001</v>
      </c>
      <c r="C92" s="2">
        <v>5.0999999999999996</v>
      </c>
      <c r="D92" s="2">
        <v>2.61</v>
      </c>
      <c r="E92" s="8">
        <v>5.017429226</v>
      </c>
      <c r="F92" s="3">
        <f>B92/B80 - 1</f>
        <v>3.9749035501344343E-2</v>
      </c>
      <c r="G92" s="3">
        <f>C92/100</f>
        <v>5.0999999999999997E-2</v>
      </c>
      <c r="H92" s="3">
        <f>D92/100</f>
        <v>2.6099999999999998E-2</v>
      </c>
      <c r="I92" s="9">
        <f t="shared" si="5"/>
        <v>5.0174292260000003E-2</v>
      </c>
      <c r="J92" s="2">
        <f t="shared" si="7"/>
        <v>0</v>
      </c>
      <c r="K92" s="2">
        <f t="shared" si="8"/>
        <v>0</v>
      </c>
      <c r="L92" s="10">
        <f t="shared" si="9"/>
        <v>0</v>
      </c>
      <c r="M92" s="2" t="str">
        <f t="shared" si="6"/>
        <v>Mar</v>
      </c>
    </row>
    <row r="93" spans="1:13" x14ac:dyDescent="0.2">
      <c r="A93" s="1">
        <v>39539</v>
      </c>
      <c r="B93" s="2">
        <v>213.94200000000001</v>
      </c>
      <c r="C93" s="2">
        <v>5</v>
      </c>
      <c r="D93" s="2">
        <v>2.2799999999999998</v>
      </c>
      <c r="E93" s="8">
        <v>5.0176571540000001</v>
      </c>
      <c r="F93" s="3">
        <f>B93/B81 - 1</f>
        <v>3.9037609759888126E-2</v>
      </c>
      <c r="G93" s="3">
        <f>C93/100</f>
        <v>0.05</v>
      </c>
      <c r="H93" s="3">
        <f>D93/100</f>
        <v>2.2799999999999997E-2</v>
      </c>
      <c r="I93" s="9">
        <f t="shared" si="5"/>
        <v>5.0176571539999999E-2</v>
      </c>
      <c r="J93" s="2">
        <f t="shared" si="7"/>
        <v>0</v>
      </c>
      <c r="K93" s="2">
        <f t="shared" si="8"/>
        <v>1</v>
      </c>
      <c r="L93" s="10">
        <f t="shared" si="9"/>
        <v>0</v>
      </c>
      <c r="M93" s="2" t="str">
        <f t="shared" si="6"/>
        <v>Apr</v>
      </c>
    </row>
    <row r="94" spans="1:13" x14ac:dyDescent="0.2">
      <c r="A94" s="1">
        <v>39569</v>
      </c>
      <c r="B94" s="2">
        <v>215.208</v>
      </c>
      <c r="C94" s="2">
        <v>5.4</v>
      </c>
      <c r="D94" s="2">
        <v>1.98</v>
      </c>
      <c r="E94" s="8">
        <v>5.0176571540000001</v>
      </c>
      <c r="F94" s="3">
        <f>B94/B82 - 1</f>
        <v>4.088413823123993E-2</v>
      </c>
      <c r="G94" s="3">
        <f>C94/100</f>
        <v>5.4000000000000006E-2</v>
      </c>
      <c r="H94" s="3">
        <f>D94/100</f>
        <v>1.9799999999999998E-2</v>
      </c>
      <c r="I94" s="9">
        <f t="shared" si="5"/>
        <v>5.0176571539999999E-2</v>
      </c>
      <c r="J94" s="2">
        <f t="shared" si="7"/>
        <v>0</v>
      </c>
      <c r="K94" s="2">
        <f t="shared" si="8"/>
        <v>0</v>
      </c>
      <c r="L94" s="10">
        <f t="shared" si="9"/>
        <v>0</v>
      </c>
      <c r="M94" s="2" t="str">
        <f t="shared" si="6"/>
        <v>May</v>
      </c>
    </row>
    <row r="95" spans="1:13" x14ac:dyDescent="0.2">
      <c r="A95" s="1">
        <v>39600</v>
      </c>
      <c r="B95" s="2">
        <v>217.46299999999999</v>
      </c>
      <c r="C95" s="2">
        <v>5.6</v>
      </c>
      <c r="D95" s="2">
        <v>2</v>
      </c>
      <c r="E95" s="8">
        <v>5.0176571540000001</v>
      </c>
      <c r="F95" s="3">
        <f>B95/B83 - 1</f>
        <v>4.9359661059478643E-2</v>
      </c>
      <c r="G95" s="3">
        <f>C95/100</f>
        <v>5.5999999999999994E-2</v>
      </c>
      <c r="H95" s="3">
        <f>D95/100</f>
        <v>0.02</v>
      </c>
      <c r="I95" s="9">
        <f t="shared" si="5"/>
        <v>5.0176571539999999E-2</v>
      </c>
      <c r="J95" s="2">
        <f t="shared" si="7"/>
        <v>0</v>
      </c>
      <c r="K95" s="2">
        <f t="shared" si="8"/>
        <v>0</v>
      </c>
      <c r="L95" s="10">
        <f t="shared" si="9"/>
        <v>0</v>
      </c>
      <c r="M95" s="2" t="str">
        <f t="shared" si="6"/>
        <v>Jun</v>
      </c>
    </row>
    <row r="96" spans="1:13" x14ac:dyDescent="0.2">
      <c r="A96" s="1">
        <v>39630</v>
      </c>
      <c r="B96" s="2">
        <v>219.01599999999999</v>
      </c>
      <c r="C96" s="2">
        <v>5.8</v>
      </c>
      <c r="D96" s="2">
        <v>2.0099999999999998</v>
      </c>
      <c r="E96" s="8">
        <v>5.0174705609999997</v>
      </c>
      <c r="F96" s="3">
        <f>B96/B84 - 1</f>
        <v>5.4975120783418374E-2</v>
      </c>
      <c r="G96" s="3">
        <f>C96/100</f>
        <v>5.7999999999999996E-2</v>
      </c>
      <c r="H96" s="3">
        <f>D96/100</f>
        <v>2.0099999999999996E-2</v>
      </c>
      <c r="I96" s="9">
        <f t="shared" si="5"/>
        <v>5.0174705609999995E-2</v>
      </c>
      <c r="J96" s="2">
        <f t="shared" si="7"/>
        <v>0</v>
      </c>
      <c r="K96" s="2">
        <f t="shared" si="8"/>
        <v>0</v>
      </c>
      <c r="L96" s="10">
        <f t="shared" si="9"/>
        <v>0</v>
      </c>
      <c r="M96" s="2" t="str">
        <f t="shared" si="6"/>
        <v>Jul</v>
      </c>
    </row>
    <row r="97" spans="1:13" x14ac:dyDescent="0.2">
      <c r="A97" s="1">
        <v>39661</v>
      </c>
      <c r="B97" s="2">
        <v>218.69</v>
      </c>
      <c r="C97" s="2">
        <v>6.1</v>
      </c>
      <c r="D97" s="2">
        <v>2</v>
      </c>
      <c r="E97" s="8">
        <v>5.0174705609999997</v>
      </c>
      <c r="F97" s="3">
        <f>B97/B85 - 1</f>
        <v>5.3080171620912386E-2</v>
      </c>
      <c r="G97" s="3">
        <f>C97/100</f>
        <v>6.0999999999999999E-2</v>
      </c>
      <c r="H97" s="3">
        <f>D97/100</f>
        <v>0.02</v>
      </c>
      <c r="I97" s="9">
        <f t="shared" si="5"/>
        <v>5.0174705609999995E-2</v>
      </c>
      <c r="J97" s="2">
        <f t="shared" si="7"/>
        <v>0</v>
      </c>
      <c r="K97" s="2">
        <f t="shared" si="8"/>
        <v>0</v>
      </c>
      <c r="L97" s="10">
        <f t="shared" si="9"/>
        <v>0</v>
      </c>
      <c r="M97" s="2" t="str">
        <f t="shared" si="6"/>
        <v>Aug</v>
      </c>
    </row>
    <row r="98" spans="1:13" x14ac:dyDescent="0.2">
      <c r="A98" s="1">
        <v>39692</v>
      </c>
      <c r="B98" s="2">
        <v>218.87700000000001</v>
      </c>
      <c r="C98" s="2">
        <v>6.1</v>
      </c>
      <c r="D98" s="2">
        <v>1.81</v>
      </c>
      <c r="E98" s="8">
        <v>5.0174705609999997</v>
      </c>
      <c r="F98" s="3">
        <f>B98/B86 - 1</f>
        <v>4.9533198751360752E-2</v>
      </c>
      <c r="G98" s="3">
        <f>C98/100</f>
        <v>6.0999999999999999E-2</v>
      </c>
      <c r="H98" s="3">
        <f>D98/100</f>
        <v>1.8100000000000002E-2</v>
      </c>
      <c r="I98" s="9">
        <f t="shared" si="5"/>
        <v>5.0174705609999995E-2</v>
      </c>
      <c r="J98" s="2">
        <f t="shared" si="7"/>
        <v>0</v>
      </c>
      <c r="K98" s="2">
        <f t="shared" si="8"/>
        <v>0</v>
      </c>
      <c r="L98" s="10">
        <f t="shared" si="9"/>
        <v>0</v>
      </c>
      <c r="M98" s="2" t="str">
        <f t="shared" si="6"/>
        <v>Sep</v>
      </c>
    </row>
    <row r="99" spans="1:13" x14ac:dyDescent="0.2">
      <c r="A99" s="1">
        <v>39722</v>
      </c>
      <c r="B99" s="2">
        <v>216.995</v>
      </c>
      <c r="C99" s="2">
        <v>6.5</v>
      </c>
      <c r="D99" s="2">
        <v>0.97</v>
      </c>
      <c r="E99" s="8">
        <v>5.0167768119999998</v>
      </c>
      <c r="F99" s="3">
        <f>B99/B87 - 1</f>
        <v>3.7310578899565128E-2</v>
      </c>
      <c r="G99" s="3">
        <f>C99/100</f>
        <v>6.5000000000000002E-2</v>
      </c>
      <c r="H99" s="3">
        <f>D99/100</f>
        <v>9.7000000000000003E-3</v>
      </c>
      <c r="I99" s="9">
        <f t="shared" si="5"/>
        <v>5.0167768119999998E-2</v>
      </c>
      <c r="J99" s="2">
        <f t="shared" si="7"/>
        <v>0</v>
      </c>
      <c r="K99" s="2">
        <f t="shared" si="8"/>
        <v>0</v>
      </c>
      <c r="L99" s="10">
        <f t="shared" si="9"/>
        <v>0</v>
      </c>
      <c r="M99" s="2" t="str">
        <f t="shared" si="6"/>
        <v>Oct</v>
      </c>
    </row>
    <row r="100" spans="1:13" x14ac:dyDescent="0.2">
      <c r="A100" s="1">
        <v>39753</v>
      </c>
      <c r="B100" s="2">
        <v>213.15299999999999</v>
      </c>
      <c r="C100" s="2">
        <v>6.8</v>
      </c>
      <c r="D100" s="2">
        <v>0.39</v>
      </c>
      <c r="E100" s="8">
        <v>5.0167768119999998</v>
      </c>
      <c r="F100" s="3">
        <f>B100/B88 - 1</f>
        <v>1.0999174706166848E-2</v>
      </c>
      <c r="G100" s="3">
        <f>C100/100</f>
        <v>6.8000000000000005E-2</v>
      </c>
      <c r="H100" s="3">
        <f>D100/100</f>
        <v>3.9000000000000003E-3</v>
      </c>
      <c r="I100" s="9">
        <f t="shared" si="5"/>
        <v>5.0167768119999998E-2</v>
      </c>
      <c r="J100" s="2">
        <f t="shared" si="7"/>
        <v>1</v>
      </c>
      <c r="K100" s="2">
        <f t="shared" si="8"/>
        <v>0</v>
      </c>
      <c r="L100" s="10">
        <f t="shared" si="9"/>
        <v>0</v>
      </c>
      <c r="M100" s="2" t="str">
        <f t="shared" si="6"/>
        <v>Nov</v>
      </c>
    </row>
    <row r="101" spans="1:13" x14ac:dyDescent="0.2">
      <c r="A101" s="1">
        <v>39783</v>
      </c>
      <c r="B101" s="2">
        <v>211.398</v>
      </c>
      <c r="C101" s="2">
        <v>7.3</v>
      </c>
      <c r="D101" s="2">
        <v>0.16</v>
      </c>
      <c r="E101" s="8">
        <v>5.0167768119999998</v>
      </c>
      <c r="F101" s="3">
        <f>B101/B89 - 1</f>
        <v>-2.2228002553859039E-4</v>
      </c>
      <c r="G101" s="3">
        <f>C101/100</f>
        <v>7.2999999999999995E-2</v>
      </c>
      <c r="H101" s="3">
        <f>D101/100</f>
        <v>1.6000000000000001E-3</v>
      </c>
      <c r="I101" s="9">
        <f t="shared" si="5"/>
        <v>5.0167768119999998E-2</v>
      </c>
      <c r="J101" s="2">
        <f t="shared" si="7"/>
        <v>0</v>
      </c>
      <c r="K101" s="2">
        <f t="shared" si="8"/>
        <v>0</v>
      </c>
      <c r="L101" s="10">
        <f t="shared" si="9"/>
        <v>0</v>
      </c>
      <c r="M101" s="2" t="str">
        <f t="shared" si="6"/>
        <v>Dec</v>
      </c>
    </row>
    <row r="102" spans="1:13" x14ac:dyDescent="0.2">
      <c r="A102" s="1">
        <v>39814</v>
      </c>
      <c r="B102" s="2">
        <v>211.93299999999999</v>
      </c>
      <c r="C102" s="2">
        <v>7.8</v>
      </c>
      <c r="D102" s="2">
        <v>0.15</v>
      </c>
      <c r="E102" s="8">
        <v>5.0154835960000002</v>
      </c>
      <c r="F102" s="3">
        <f>B102/B90 - 1</f>
        <v>-1.1358601902212717E-3</v>
      </c>
      <c r="G102" s="3">
        <f>C102/100</f>
        <v>7.8E-2</v>
      </c>
      <c r="H102" s="3">
        <f>D102/100</f>
        <v>1.5E-3</v>
      </c>
      <c r="I102" s="9">
        <f t="shared" si="5"/>
        <v>5.0154835960000005E-2</v>
      </c>
      <c r="J102" s="2">
        <f t="shared" si="7"/>
        <v>0</v>
      </c>
      <c r="K102" s="2">
        <f t="shared" si="8"/>
        <v>0</v>
      </c>
      <c r="L102" s="10">
        <f t="shared" si="9"/>
        <v>0</v>
      </c>
      <c r="M102" s="2" t="str">
        <f t="shared" si="6"/>
        <v>Jan 2009</v>
      </c>
    </row>
    <row r="103" spans="1:13" x14ac:dyDescent="0.2">
      <c r="A103" s="1">
        <v>39845</v>
      </c>
      <c r="B103" s="2">
        <v>212.70500000000001</v>
      </c>
      <c r="C103" s="2">
        <v>8.3000000000000007</v>
      </c>
      <c r="D103" s="2">
        <v>0.22</v>
      </c>
      <c r="E103" s="8">
        <v>5.0154835960000002</v>
      </c>
      <c r="F103" s="3">
        <f>B103/B91 - 1</f>
        <v>8.4631406715107715E-5</v>
      </c>
      <c r="G103" s="3">
        <f>C103/100</f>
        <v>8.3000000000000004E-2</v>
      </c>
      <c r="H103" s="3">
        <f>D103/100</f>
        <v>2.2000000000000001E-3</v>
      </c>
      <c r="I103" s="9">
        <f t="shared" si="5"/>
        <v>5.0154835960000005E-2</v>
      </c>
      <c r="J103" s="2">
        <f t="shared" si="7"/>
        <v>0</v>
      </c>
      <c r="K103" s="2">
        <f t="shared" si="8"/>
        <v>0</v>
      </c>
      <c r="L103" s="10">
        <f t="shared" si="9"/>
        <v>0</v>
      </c>
      <c r="M103" s="2" t="str">
        <f t="shared" si="6"/>
        <v>Feb</v>
      </c>
    </row>
    <row r="104" spans="1:13" x14ac:dyDescent="0.2">
      <c r="A104" s="1">
        <v>39873</v>
      </c>
      <c r="B104" s="2">
        <v>212.495</v>
      </c>
      <c r="C104" s="2">
        <v>8.6999999999999993</v>
      </c>
      <c r="D104" s="2">
        <v>0.18</v>
      </c>
      <c r="E104" s="8">
        <v>5.0154835960000002</v>
      </c>
      <c r="F104" s="3">
        <f>B104/B92 - 1</f>
        <v>-4.4647876766238381E-3</v>
      </c>
      <c r="G104" s="3">
        <f>C104/100</f>
        <v>8.6999999999999994E-2</v>
      </c>
      <c r="H104" s="3">
        <f>D104/100</f>
        <v>1.8E-3</v>
      </c>
      <c r="I104" s="9">
        <f t="shared" si="5"/>
        <v>5.0154835960000005E-2</v>
      </c>
      <c r="J104" s="2">
        <f t="shared" si="7"/>
        <v>0</v>
      </c>
      <c r="K104" s="2">
        <f t="shared" si="8"/>
        <v>0</v>
      </c>
      <c r="L104" s="10">
        <f t="shared" si="9"/>
        <v>0</v>
      </c>
      <c r="M104" s="2" t="str">
        <f t="shared" si="6"/>
        <v>Mar</v>
      </c>
    </row>
    <row r="105" spans="1:13" x14ac:dyDescent="0.2">
      <c r="A105" s="1">
        <v>39904</v>
      </c>
      <c r="B105" s="2">
        <v>212.709</v>
      </c>
      <c r="C105" s="2">
        <v>9</v>
      </c>
      <c r="D105" s="2">
        <v>0.15</v>
      </c>
      <c r="E105" s="8">
        <v>5.013500434</v>
      </c>
      <c r="F105" s="3">
        <f>B105/B93 - 1</f>
        <v>-5.7632442437670628E-3</v>
      </c>
      <c r="G105" s="3">
        <f>C105/100</f>
        <v>0.09</v>
      </c>
      <c r="H105" s="3">
        <f>D105/100</f>
        <v>1.5E-3</v>
      </c>
      <c r="I105" s="9">
        <f t="shared" si="5"/>
        <v>5.0135004339999997E-2</v>
      </c>
      <c r="J105" s="2">
        <f t="shared" si="7"/>
        <v>0</v>
      </c>
      <c r="K105" s="2">
        <f t="shared" si="8"/>
        <v>0</v>
      </c>
      <c r="L105" s="10">
        <f t="shared" si="9"/>
        <v>0</v>
      </c>
      <c r="M105" s="2" t="str">
        <f t="shared" si="6"/>
        <v>Apr</v>
      </c>
    </row>
    <row r="106" spans="1:13" x14ac:dyDescent="0.2">
      <c r="A106" s="1">
        <v>39934</v>
      </c>
      <c r="B106" s="2">
        <v>213.02199999999999</v>
      </c>
      <c r="C106" s="2">
        <v>9.4</v>
      </c>
      <c r="D106" s="2">
        <v>0.18</v>
      </c>
      <c r="E106" s="8">
        <v>5.013500434</v>
      </c>
      <c r="F106" s="3">
        <f>B106/B94 - 1</f>
        <v>-1.0157614958551719E-2</v>
      </c>
      <c r="G106" s="3">
        <f>C106/100</f>
        <v>9.4E-2</v>
      </c>
      <c r="H106" s="3">
        <f>D106/100</f>
        <v>1.8E-3</v>
      </c>
      <c r="I106" s="9">
        <f t="shared" si="5"/>
        <v>5.0135004339999997E-2</v>
      </c>
      <c r="J106" s="2">
        <f t="shared" si="7"/>
        <v>0</v>
      </c>
      <c r="K106" s="2">
        <f t="shared" si="8"/>
        <v>0</v>
      </c>
      <c r="L106" s="10">
        <f t="shared" si="9"/>
        <v>0</v>
      </c>
      <c r="M106" s="2" t="str">
        <f t="shared" si="6"/>
        <v>May</v>
      </c>
    </row>
    <row r="107" spans="1:13" x14ac:dyDescent="0.2">
      <c r="A107" s="1">
        <v>39965</v>
      </c>
      <c r="B107" s="2">
        <v>214.79</v>
      </c>
      <c r="C107" s="2">
        <v>9.5</v>
      </c>
      <c r="D107" s="2">
        <v>0.21</v>
      </c>
      <c r="E107" s="8">
        <v>5.013500434</v>
      </c>
      <c r="F107" s="3">
        <f>B107/B95 - 1</f>
        <v>-1.2291746182109153E-2</v>
      </c>
      <c r="G107" s="3">
        <f>C107/100</f>
        <v>9.5000000000000001E-2</v>
      </c>
      <c r="H107" s="3">
        <f>D107/100</f>
        <v>2.0999999999999999E-3</v>
      </c>
      <c r="I107" s="9">
        <f t="shared" si="5"/>
        <v>5.0135004339999997E-2</v>
      </c>
      <c r="J107" s="2">
        <f t="shared" si="7"/>
        <v>0</v>
      </c>
      <c r="K107" s="2">
        <f t="shared" si="8"/>
        <v>0</v>
      </c>
      <c r="L107" s="10">
        <f t="shared" si="9"/>
        <v>0</v>
      </c>
      <c r="M107" s="2" t="str">
        <f t="shared" si="6"/>
        <v>Jun</v>
      </c>
    </row>
    <row r="108" spans="1:13" x14ac:dyDescent="0.2">
      <c r="A108" s="1">
        <v>39995</v>
      </c>
      <c r="B108" s="2">
        <v>214.726</v>
      </c>
      <c r="C108" s="2">
        <v>9.5</v>
      </c>
      <c r="D108" s="2">
        <v>0.16</v>
      </c>
      <c r="E108" s="8">
        <v>5.0107402299999997</v>
      </c>
      <c r="F108" s="3">
        <f>B108/B96 - 1</f>
        <v>-1.9587610037622771E-2</v>
      </c>
      <c r="G108" s="3">
        <f>C108/100</f>
        <v>9.5000000000000001E-2</v>
      </c>
      <c r="H108" s="3">
        <f>D108/100</f>
        <v>1.6000000000000001E-3</v>
      </c>
      <c r="I108" s="9">
        <f t="shared" si="5"/>
        <v>5.0107402299999999E-2</v>
      </c>
      <c r="J108" s="2">
        <f t="shared" si="7"/>
        <v>0</v>
      </c>
      <c r="K108" s="2">
        <f t="shared" si="8"/>
        <v>0</v>
      </c>
      <c r="L108" s="10">
        <f t="shared" si="9"/>
        <v>0</v>
      </c>
      <c r="M108" s="2" t="str">
        <f t="shared" si="6"/>
        <v>Jul</v>
      </c>
    </row>
    <row r="109" spans="1:13" x14ac:dyDescent="0.2">
      <c r="A109" s="1">
        <v>40026</v>
      </c>
      <c r="B109" s="2">
        <v>215.44499999999999</v>
      </c>
      <c r="C109" s="2">
        <v>9.6</v>
      </c>
      <c r="D109" s="2">
        <v>0.16</v>
      </c>
      <c r="E109" s="8">
        <v>5.0107402299999997</v>
      </c>
      <c r="F109" s="3">
        <f>B109/B97 - 1</f>
        <v>-1.4838355663267633E-2</v>
      </c>
      <c r="G109" s="3">
        <f>C109/100</f>
        <v>9.6000000000000002E-2</v>
      </c>
      <c r="H109" s="3">
        <f>D109/100</f>
        <v>1.6000000000000001E-3</v>
      </c>
      <c r="I109" s="9">
        <f t="shared" si="5"/>
        <v>5.0107402299999999E-2</v>
      </c>
      <c r="J109" s="2">
        <f t="shared" si="7"/>
        <v>0</v>
      </c>
      <c r="K109" s="2">
        <f t="shared" si="8"/>
        <v>0</v>
      </c>
      <c r="L109" s="10">
        <f t="shared" si="9"/>
        <v>0</v>
      </c>
      <c r="M109" s="2" t="str">
        <f t="shared" si="6"/>
        <v>Aug</v>
      </c>
    </row>
    <row r="110" spans="1:13" x14ac:dyDescent="0.2">
      <c r="A110" s="1">
        <v>40057</v>
      </c>
      <c r="B110" s="2">
        <v>215.86099999999999</v>
      </c>
      <c r="C110" s="2">
        <v>9.8000000000000007</v>
      </c>
      <c r="D110" s="2">
        <v>0.15</v>
      </c>
      <c r="E110" s="8">
        <v>5.0107402299999997</v>
      </c>
      <c r="F110" s="3">
        <f>B110/B98 - 1</f>
        <v>-1.3779428628864721E-2</v>
      </c>
      <c r="G110" s="3">
        <f>C110/100</f>
        <v>9.8000000000000004E-2</v>
      </c>
      <c r="H110" s="3">
        <f>D110/100</f>
        <v>1.5E-3</v>
      </c>
      <c r="I110" s="9">
        <f t="shared" si="5"/>
        <v>5.0107402299999999E-2</v>
      </c>
      <c r="J110" s="2">
        <f t="shared" si="7"/>
        <v>0</v>
      </c>
      <c r="K110" s="2">
        <f t="shared" si="8"/>
        <v>0</v>
      </c>
      <c r="L110" s="10">
        <f t="shared" si="9"/>
        <v>0</v>
      </c>
      <c r="M110" s="2" t="str">
        <f t="shared" si="6"/>
        <v>Sep</v>
      </c>
    </row>
    <row r="111" spans="1:13" x14ac:dyDescent="0.2">
      <c r="A111" s="1">
        <v>40087</v>
      </c>
      <c r="B111" s="2">
        <v>216.50899999999999</v>
      </c>
      <c r="C111" s="2">
        <v>10</v>
      </c>
      <c r="D111" s="2">
        <v>0.12</v>
      </c>
      <c r="E111" s="8">
        <v>5.0071208159999996</v>
      </c>
      <c r="F111" s="3">
        <f>B111/B99 - 1</f>
        <v>-2.2396829420033848E-3</v>
      </c>
      <c r="G111" s="3">
        <f>C111/100</f>
        <v>0.1</v>
      </c>
      <c r="H111" s="3">
        <f>D111/100</f>
        <v>1.1999999999999999E-3</v>
      </c>
      <c r="I111" s="9">
        <f t="shared" si="5"/>
        <v>5.0071208159999998E-2</v>
      </c>
      <c r="J111" s="2">
        <f t="shared" si="7"/>
        <v>0</v>
      </c>
      <c r="K111" s="2">
        <f t="shared" si="8"/>
        <v>0</v>
      </c>
      <c r="L111" s="10">
        <f t="shared" si="9"/>
        <v>0</v>
      </c>
      <c r="M111" s="2" t="str">
        <f t="shared" si="6"/>
        <v>Oct</v>
      </c>
    </row>
    <row r="112" spans="1:13" x14ac:dyDescent="0.2">
      <c r="A112" s="1">
        <v>40118</v>
      </c>
      <c r="B112" s="2">
        <v>217.23400000000001</v>
      </c>
      <c r="C112" s="2">
        <v>9.9</v>
      </c>
      <c r="D112" s="2">
        <v>0.12</v>
      </c>
      <c r="E112" s="8">
        <v>5.0071208159999996</v>
      </c>
      <c r="F112" s="3">
        <f>B112/B100 - 1</f>
        <v>1.9145871744709275E-2</v>
      </c>
      <c r="G112" s="3">
        <f>C112/100</f>
        <v>9.9000000000000005E-2</v>
      </c>
      <c r="H112" s="3">
        <f>D112/100</f>
        <v>1.1999999999999999E-3</v>
      </c>
      <c r="I112" s="9">
        <f t="shared" si="5"/>
        <v>5.0071208159999998E-2</v>
      </c>
      <c r="J112" s="2">
        <f t="shared" si="7"/>
        <v>1</v>
      </c>
      <c r="K112" s="2">
        <f t="shared" si="8"/>
        <v>0</v>
      </c>
      <c r="L112" s="10">
        <f t="shared" si="9"/>
        <v>0</v>
      </c>
      <c r="M112" s="2" t="str">
        <f t="shared" si="6"/>
        <v>Nov</v>
      </c>
    </row>
    <row r="113" spans="1:13" x14ac:dyDescent="0.2">
      <c r="A113" s="1">
        <v>40148</v>
      </c>
      <c r="B113" s="2">
        <v>217.34700000000001</v>
      </c>
      <c r="C113" s="2">
        <v>9.9</v>
      </c>
      <c r="D113" s="2">
        <v>0.12</v>
      </c>
      <c r="E113" s="8">
        <v>5.0071208159999996</v>
      </c>
      <c r="F113" s="3">
        <f>B113/B101 - 1</f>
        <v>2.8141231232083674E-2</v>
      </c>
      <c r="G113" s="3">
        <f>C113/100</f>
        <v>9.9000000000000005E-2</v>
      </c>
      <c r="H113" s="3">
        <f>D113/100</f>
        <v>1.1999999999999999E-3</v>
      </c>
      <c r="I113" s="9">
        <f t="shared" si="5"/>
        <v>5.0071208159999998E-2</v>
      </c>
      <c r="J113" s="2">
        <f t="shared" si="7"/>
        <v>1</v>
      </c>
      <c r="K113" s="2">
        <f t="shared" si="8"/>
        <v>0</v>
      </c>
      <c r="L113" s="10">
        <f t="shared" si="9"/>
        <v>0</v>
      </c>
      <c r="M113" s="2" t="str">
        <f t="shared" si="6"/>
        <v>Dec</v>
      </c>
    </row>
    <row r="114" spans="1:13" x14ac:dyDescent="0.2">
      <c r="A114" s="1">
        <v>40179</v>
      </c>
      <c r="B114" s="2">
        <v>217.488</v>
      </c>
      <c r="C114" s="2">
        <v>9.8000000000000007</v>
      </c>
      <c r="D114" s="2">
        <v>0.11</v>
      </c>
      <c r="E114" s="8">
        <v>5.0025664789999897</v>
      </c>
      <c r="F114" s="3">
        <f>B114/B102 - 1</f>
        <v>2.6211113889767157E-2</v>
      </c>
      <c r="G114" s="3">
        <f>C114/100</f>
        <v>9.8000000000000004E-2</v>
      </c>
      <c r="H114" s="3">
        <f>D114/100</f>
        <v>1.1000000000000001E-3</v>
      </c>
      <c r="I114" s="9">
        <f t="shared" si="5"/>
        <v>5.0025664789999896E-2</v>
      </c>
      <c r="J114" s="2">
        <f t="shared" si="7"/>
        <v>1</v>
      </c>
      <c r="K114" s="2">
        <f t="shared" si="8"/>
        <v>0</v>
      </c>
      <c r="L114" s="10">
        <f t="shared" si="9"/>
        <v>0</v>
      </c>
      <c r="M114" s="2" t="str">
        <f t="shared" si="6"/>
        <v>Jan 2010</v>
      </c>
    </row>
    <row r="115" spans="1:13" x14ac:dyDescent="0.2">
      <c r="A115" s="1">
        <v>40210</v>
      </c>
      <c r="B115" s="2">
        <v>217.28100000000001</v>
      </c>
      <c r="C115" s="2">
        <v>9.8000000000000007</v>
      </c>
      <c r="D115" s="2">
        <v>0.13</v>
      </c>
      <c r="E115" s="8">
        <v>5.0025664789999897</v>
      </c>
      <c r="F115" s="3">
        <f>B115/B103 - 1</f>
        <v>2.151336357866529E-2</v>
      </c>
      <c r="G115" s="3">
        <f>C115/100</f>
        <v>9.8000000000000004E-2</v>
      </c>
      <c r="H115" s="3">
        <f>D115/100</f>
        <v>1.2999999999999999E-3</v>
      </c>
      <c r="I115" s="9">
        <f t="shared" si="5"/>
        <v>5.0025664789999896E-2</v>
      </c>
      <c r="J115" s="2">
        <f t="shared" si="7"/>
        <v>1</v>
      </c>
      <c r="K115" s="2">
        <f t="shared" si="8"/>
        <v>0</v>
      </c>
      <c r="L115" s="10">
        <f t="shared" si="9"/>
        <v>0</v>
      </c>
      <c r="M115" s="2" t="str">
        <f t="shared" si="6"/>
        <v>Feb</v>
      </c>
    </row>
    <row r="116" spans="1:13" x14ac:dyDescent="0.2">
      <c r="A116" s="1">
        <v>40238</v>
      </c>
      <c r="B116" s="2">
        <v>217.35300000000001</v>
      </c>
      <c r="C116" s="2">
        <v>9.9</v>
      </c>
      <c r="D116" s="2">
        <v>0.16</v>
      </c>
      <c r="E116" s="8">
        <v>5.0025664789999897</v>
      </c>
      <c r="F116" s="3">
        <f>B116/B104 - 1</f>
        <v>2.2861714393279886E-2</v>
      </c>
      <c r="G116" s="3">
        <f>C116/100</f>
        <v>9.9000000000000005E-2</v>
      </c>
      <c r="H116" s="3">
        <f>D116/100</f>
        <v>1.6000000000000001E-3</v>
      </c>
      <c r="I116" s="9">
        <f t="shared" si="5"/>
        <v>5.0025664789999896E-2</v>
      </c>
      <c r="J116" s="2">
        <f t="shared" si="7"/>
        <v>1</v>
      </c>
      <c r="K116" s="2">
        <f t="shared" si="8"/>
        <v>0</v>
      </c>
      <c r="L116" s="10">
        <f t="shared" si="9"/>
        <v>0</v>
      </c>
      <c r="M116" s="2" t="str">
        <f t="shared" si="6"/>
        <v>Mar</v>
      </c>
    </row>
    <row r="117" spans="1:13" x14ac:dyDescent="0.2">
      <c r="A117" s="1">
        <v>40269</v>
      </c>
      <c r="B117" s="2">
        <v>217.40299999999999</v>
      </c>
      <c r="C117" s="2">
        <v>9.9</v>
      </c>
      <c r="D117" s="2">
        <v>0.2</v>
      </c>
      <c r="E117" s="8">
        <v>4.9970094310000004</v>
      </c>
      <c r="F117" s="3">
        <f>B117/B105 - 1</f>
        <v>2.2067707525304403E-2</v>
      </c>
      <c r="G117" s="3">
        <f>C117/100</f>
        <v>9.9000000000000005E-2</v>
      </c>
      <c r="H117" s="3">
        <f>D117/100</f>
        <v>2E-3</v>
      </c>
      <c r="I117" s="9">
        <f t="shared" si="5"/>
        <v>4.9970094310000004E-2</v>
      </c>
      <c r="J117" s="2">
        <f t="shared" si="7"/>
        <v>1</v>
      </c>
      <c r="K117" s="2">
        <f t="shared" si="8"/>
        <v>0</v>
      </c>
      <c r="L117" s="10">
        <f t="shared" si="9"/>
        <v>0</v>
      </c>
      <c r="M117" s="2" t="str">
        <f t="shared" si="6"/>
        <v>Apr</v>
      </c>
    </row>
    <row r="118" spans="1:13" x14ac:dyDescent="0.2">
      <c r="A118" s="1">
        <v>40299</v>
      </c>
      <c r="B118" s="2">
        <v>217.29</v>
      </c>
      <c r="C118" s="2">
        <v>9.6</v>
      </c>
      <c r="D118" s="2">
        <v>0.2</v>
      </c>
      <c r="E118" s="8">
        <v>4.9970094310000004</v>
      </c>
      <c r="F118" s="3">
        <f>B118/B106 - 1</f>
        <v>2.0035489292185682E-2</v>
      </c>
      <c r="G118" s="3">
        <f>C118/100</f>
        <v>9.6000000000000002E-2</v>
      </c>
      <c r="H118" s="3">
        <f>D118/100</f>
        <v>2E-3</v>
      </c>
      <c r="I118" s="9">
        <f t="shared" si="5"/>
        <v>4.9970094310000004E-2</v>
      </c>
      <c r="J118" s="2">
        <f t="shared" si="7"/>
        <v>1</v>
      </c>
      <c r="K118" s="2">
        <f t="shared" si="8"/>
        <v>0</v>
      </c>
      <c r="L118" s="10">
        <f t="shared" si="9"/>
        <v>0</v>
      </c>
      <c r="M118" s="2" t="str">
        <f t="shared" si="6"/>
        <v>May</v>
      </c>
    </row>
    <row r="119" spans="1:13" x14ac:dyDescent="0.2">
      <c r="A119" s="1">
        <v>40330</v>
      </c>
      <c r="B119" s="2">
        <v>217.19900000000001</v>
      </c>
      <c r="C119" s="2">
        <v>9.4</v>
      </c>
      <c r="D119" s="2">
        <v>0.18</v>
      </c>
      <c r="E119" s="8">
        <v>4.9970094310000004</v>
      </c>
      <c r="F119" s="3">
        <f>B119/B107 - 1</f>
        <v>1.1215605940686268E-2</v>
      </c>
      <c r="G119" s="3">
        <f>C119/100</f>
        <v>9.4E-2</v>
      </c>
      <c r="H119" s="3">
        <f>D119/100</f>
        <v>1.8E-3</v>
      </c>
      <c r="I119" s="9">
        <f t="shared" si="5"/>
        <v>4.9970094310000004E-2</v>
      </c>
      <c r="J119" s="2">
        <f t="shared" si="7"/>
        <v>1</v>
      </c>
      <c r="K119" s="2">
        <f t="shared" si="8"/>
        <v>0</v>
      </c>
      <c r="L119" s="10">
        <f t="shared" si="9"/>
        <v>0</v>
      </c>
      <c r="M119" s="2" t="str">
        <f t="shared" si="6"/>
        <v>Jun</v>
      </c>
    </row>
    <row r="120" spans="1:13" x14ac:dyDescent="0.2">
      <c r="A120" s="1">
        <v>40360</v>
      </c>
      <c r="B120" s="2">
        <v>217.60499999999999</v>
      </c>
      <c r="C120" s="2">
        <v>9.4</v>
      </c>
      <c r="D120" s="2">
        <v>0.18</v>
      </c>
      <c r="E120" s="8">
        <v>4.9903911909999996</v>
      </c>
      <c r="F120" s="3">
        <f>B120/B108 - 1</f>
        <v>1.3407784804821077E-2</v>
      </c>
      <c r="G120" s="3">
        <f>C120/100</f>
        <v>9.4E-2</v>
      </c>
      <c r="H120" s="3">
        <f>D120/100</f>
        <v>1.8E-3</v>
      </c>
      <c r="I120" s="9">
        <f t="shared" si="5"/>
        <v>4.9903911909999994E-2</v>
      </c>
      <c r="J120" s="2">
        <f t="shared" si="7"/>
        <v>1</v>
      </c>
      <c r="K120" s="2">
        <f t="shared" si="8"/>
        <v>0</v>
      </c>
      <c r="L120" s="10">
        <f t="shared" si="9"/>
        <v>0</v>
      </c>
      <c r="M120" s="2" t="str">
        <f t="shared" si="6"/>
        <v>Jul</v>
      </c>
    </row>
    <row r="121" spans="1:13" x14ac:dyDescent="0.2">
      <c r="A121" s="1">
        <v>40391</v>
      </c>
      <c r="B121" s="2">
        <v>217.923</v>
      </c>
      <c r="C121" s="2">
        <v>9.5</v>
      </c>
      <c r="D121" s="2">
        <v>0.19</v>
      </c>
      <c r="E121" s="8">
        <v>4.9903911909999996</v>
      </c>
      <c r="F121" s="3">
        <f>B121/B109 - 1</f>
        <v>1.1501775395112546E-2</v>
      </c>
      <c r="G121" s="3">
        <f>C121/100</f>
        <v>9.5000000000000001E-2</v>
      </c>
      <c r="H121" s="3">
        <f>D121/100</f>
        <v>1.9E-3</v>
      </c>
      <c r="I121" s="9">
        <f t="shared" si="5"/>
        <v>4.9903911909999994E-2</v>
      </c>
      <c r="J121" s="2">
        <f t="shared" si="7"/>
        <v>1</v>
      </c>
      <c r="K121" s="2">
        <f t="shared" si="8"/>
        <v>0</v>
      </c>
      <c r="L121" s="10">
        <f t="shared" si="9"/>
        <v>0</v>
      </c>
      <c r="M121" s="2" t="str">
        <f t="shared" si="6"/>
        <v>Aug</v>
      </c>
    </row>
    <row r="122" spans="1:13" x14ac:dyDescent="0.2">
      <c r="A122" s="1">
        <v>40422</v>
      </c>
      <c r="B122" s="2">
        <v>218.27500000000001</v>
      </c>
      <c r="C122" s="2">
        <v>9.5</v>
      </c>
      <c r="D122" s="2">
        <v>0.19</v>
      </c>
      <c r="E122" s="8">
        <v>4.9903911909999996</v>
      </c>
      <c r="F122" s="3">
        <f>B122/B110 - 1</f>
        <v>1.1183122472331775E-2</v>
      </c>
      <c r="G122" s="3">
        <f>C122/100</f>
        <v>9.5000000000000001E-2</v>
      </c>
      <c r="H122" s="3">
        <f>D122/100</f>
        <v>1.9E-3</v>
      </c>
      <c r="I122" s="9">
        <f t="shared" si="5"/>
        <v>4.9903911909999994E-2</v>
      </c>
      <c r="J122" s="2">
        <f t="shared" si="7"/>
        <v>1</v>
      </c>
      <c r="K122" s="2">
        <f t="shared" si="8"/>
        <v>0</v>
      </c>
      <c r="L122" s="10">
        <f t="shared" si="9"/>
        <v>0</v>
      </c>
      <c r="M122" s="2" t="str">
        <f t="shared" si="6"/>
        <v>Sep</v>
      </c>
    </row>
    <row r="123" spans="1:13" x14ac:dyDescent="0.2">
      <c r="A123" s="1">
        <v>40452</v>
      </c>
      <c r="B123" s="2">
        <v>219.035</v>
      </c>
      <c r="C123" s="2">
        <v>9.4</v>
      </c>
      <c r="D123" s="2">
        <v>0.19</v>
      </c>
      <c r="E123" s="8">
        <v>4.9826638430000001</v>
      </c>
      <c r="F123" s="3">
        <f>B123/B111 - 1</f>
        <v>1.1666951489314625E-2</v>
      </c>
      <c r="G123" s="3">
        <f>C123/100</f>
        <v>9.4E-2</v>
      </c>
      <c r="H123" s="3">
        <f>D123/100</f>
        <v>1.9E-3</v>
      </c>
      <c r="I123" s="9">
        <f t="shared" si="5"/>
        <v>4.982663843E-2</v>
      </c>
      <c r="J123" s="2">
        <f t="shared" si="7"/>
        <v>1</v>
      </c>
      <c r="K123" s="2">
        <f t="shared" si="8"/>
        <v>0</v>
      </c>
      <c r="L123" s="10">
        <f t="shared" si="9"/>
        <v>0</v>
      </c>
      <c r="M123" s="2" t="str">
        <f t="shared" si="6"/>
        <v>Oct</v>
      </c>
    </row>
    <row r="124" spans="1:13" x14ac:dyDescent="0.2">
      <c r="A124" s="1">
        <v>40483</v>
      </c>
      <c r="B124" s="2">
        <v>219.59</v>
      </c>
      <c r="C124" s="2">
        <v>9.8000000000000007</v>
      </c>
      <c r="D124" s="2">
        <v>0.19</v>
      </c>
      <c r="E124" s="8">
        <v>4.9826638430000001</v>
      </c>
      <c r="F124" s="3">
        <f>B124/B112 - 1</f>
        <v>1.084544776600338E-2</v>
      </c>
      <c r="G124" s="3">
        <f>C124/100</f>
        <v>9.8000000000000004E-2</v>
      </c>
      <c r="H124" s="3">
        <f>D124/100</f>
        <v>1.9E-3</v>
      </c>
      <c r="I124" s="9">
        <f t="shared" si="5"/>
        <v>4.982663843E-2</v>
      </c>
      <c r="J124" s="2">
        <f t="shared" si="7"/>
        <v>1</v>
      </c>
      <c r="K124" s="2">
        <f t="shared" si="8"/>
        <v>0</v>
      </c>
      <c r="L124" s="10">
        <f t="shared" si="9"/>
        <v>0</v>
      </c>
      <c r="M124" s="2" t="str">
        <f t="shared" si="6"/>
        <v>Nov</v>
      </c>
    </row>
    <row r="125" spans="1:13" x14ac:dyDescent="0.2">
      <c r="A125" s="1">
        <v>40513</v>
      </c>
      <c r="B125" s="2">
        <v>220.47200000000001</v>
      </c>
      <c r="C125" s="2">
        <v>9.3000000000000007</v>
      </c>
      <c r="D125" s="2">
        <v>0.18</v>
      </c>
      <c r="E125" s="8">
        <v>4.9826638430000001</v>
      </c>
      <c r="F125" s="3">
        <f>B125/B113 - 1</f>
        <v>1.4377930222179369E-2</v>
      </c>
      <c r="G125" s="3">
        <f>C125/100</f>
        <v>9.3000000000000013E-2</v>
      </c>
      <c r="H125" s="3">
        <f>D125/100</f>
        <v>1.8E-3</v>
      </c>
      <c r="I125" s="9">
        <f t="shared" si="5"/>
        <v>4.982663843E-2</v>
      </c>
      <c r="J125" s="2">
        <f t="shared" si="7"/>
        <v>1</v>
      </c>
      <c r="K125" s="2">
        <f t="shared" si="8"/>
        <v>0</v>
      </c>
      <c r="L125" s="10">
        <f t="shared" si="9"/>
        <v>0</v>
      </c>
      <c r="M125" s="2" t="str">
        <f t="shared" si="6"/>
        <v>Dec</v>
      </c>
    </row>
    <row r="126" spans="1:13" x14ac:dyDescent="0.2">
      <c r="A126" s="1">
        <v>40544</v>
      </c>
      <c r="B126" s="2">
        <v>221.18700000000001</v>
      </c>
      <c r="C126" s="2">
        <v>9.1</v>
      </c>
      <c r="D126" s="2">
        <v>0.17</v>
      </c>
      <c r="E126" s="8">
        <v>4.973791157</v>
      </c>
      <c r="F126" s="3">
        <f>B126/B114 - 1</f>
        <v>1.7007834915029774E-2</v>
      </c>
      <c r="G126" s="3">
        <f>C126/100</f>
        <v>9.0999999999999998E-2</v>
      </c>
      <c r="H126" s="3">
        <f>D126/100</f>
        <v>1.7000000000000001E-3</v>
      </c>
      <c r="I126" s="9">
        <f t="shared" si="5"/>
        <v>4.9737911570000001E-2</v>
      </c>
      <c r="J126" s="2">
        <f t="shared" si="7"/>
        <v>1</v>
      </c>
      <c r="K126" s="2">
        <f t="shared" si="8"/>
        <v>0</v>
      </c>
      <c r="L126" s="10">
        <f t="shared" si="9"/>
        <v>0</v>
      </c>
      <c r="M126" s="2" t="str">
        <f t="shared" si="6"/>
        <v>Jan 2011</v>
      </c>
    </row>
    <row r="127" spans="1:13" x14ac:dyDescent="0.2">
      <c r="A127" s="1">
        <v>40575</v>
      </c>
      <c r="B127" s="2">
        <v>221.898</v>
      </c>
      <c r="C127" s="2">
        <v>9</v>
      </c>
      <c r="D127" s="2">
        <v>0.16</v>
      </c>
      <c r="E127" s="8">
        <v>4.973791157</v>
      </c>
      <c r="F127" s="3">
        <f>B127/B115 - 1</f>
        <v>2.1248981733331451E-2</v>
      </c>
      <c r="G127" s="3">
        <f>C127/100</f>
        <v>0.09</v>
      </c>
      <c r="H127" s="3">
        <f>D127/100</f>
        <v>1.6000000000000001E-3</v>
      </c>
      <c r="I127" s="9">
        <f t="shared" si="5"/>
        <v>4.9737911570000001E-2</v>
      </c>
      <c r="J127" s="2">
        <f t="shared" si="7"/>
        <v>1</v>
      </c>
      <c r="K127" s="2">
        <f t="shared" si="8"/>
        <v>0</v>
      </c>
      <c r="L127" s="10">
        <f t="shared" si="9"/>
        <v>0</v>
      </c>
      <c r="M127" s="2" t="str">
        <f t="shared" si="6"/>
        <v>Feb</v>
      </c>
    </row>
    <row r="128" spans="1:13" x14ac:dyDescent="0.2">
      <c r="A128" s="1">
        <v>40603</v>
      </c>
      <c r="B128" s="2">
        <v>223.04599999999999</v>
      </c>
      <c r="C128" s="2">
        <v>9</v>
      </c>
      <c r="D128" s="2">
        <v>0.14000000000000001</v>
      </c>
      <c r="E128" s="8">
        <v>4.973791157</v>
      </c>
      <c r="F128" s="3">
        <f>B128/B116 - 1</f>
        <v>2.6192415103541089E-2</v>
      </c>
      <c r="G128" s="3">
        <f>C128/100</f>
        <v>0.09</v>
      </c>
      <c r="H128" s="3">
        <f>D128/100</f>
        <v>1.4000000000000002E-3</v>
      </c>
      <c r="I128" s="9">
        <f t="shared" si="5"/>
        <v>4.9737911570000001E-2</v>
      </c>
      <c r="J128" s="2">
        <f t="shared" si="7"/>
        <v>1</v>
      </c>
      <c r="K128" s="2">
        <f t="shared" si="8"/>
        <v>0</v>
      </c>
      <c r="L128" s="10">
        <f t="shared" si="9"/>
        <v>0</v>
      </c>
      <c r="M128" s="2" t="str">
        <f t="shared" si="6"/>
        <v>Mar</v>
      </c>
    </row>
    <row r="129" spans="1:13" x14ac:dyDescent="0.2">
      <c r="A129" s="1">
        <v>40634</v>
      </c>
      <c r="B129" s="2">
        <v>224.09299999999999</v>
      </c>
      <c r="C129" s="2">
        <v>9.1</v>
      </c>
      <c r="D129" s="2">
        <v>0.1</v>
      </c>
      <c r="E129" s="8">
        <v>4.9637495289999896</v>
      </c>
      <c r="F129" s="3">
        <f>B129/B117 - 1</f>
        <v>3.0772344447868694E-2</v>
      </c>
      <c r="G129" s="3">
        <f>C129/100</f>
        <v>9.0999999999999998E-2</v>
      </c>
      <c r="H129" s="3">
        <f>D129/100</f>
        <v>1E-3</v>
      </c>
      <c r="I129" s="9">
        <f t="shared" si="5"/>
        <v>4.9637495289999896E-2</v>
      </c>
      <c r="J129" s="2">
        <f t="shared" si="7"/>
        <v>0</v>
      </c>
      <c r="K129" s="2">
        <f t="shared" si="8"/>
        <v>0</v>
      </c>
      <c r="L129" s="10">
        <f t="shared" si="9"/>
        <v>0</v>
      </c>
      <c r="M129" s="2" t="str">
        <f t="shared" si="6"/>
        <v>Apr</v>
      </c>
    </row>
    <row r="130" spans="1:13" x14ac:dyDescent="0.2">
      <c r="A130" s="1">
        <v>40664</v>
      </c>
      <c r="B130" s="2">
        <v>224.80600000000001</v>
      </c>
      <c r="C130" s="2">
        <v>9</v>
      </c>
      <c r="D130" s="2">
        <v>0.09</v>
      </c>
      <c r="E130" s="8">
        <v>4.9637495289999896</v>
      </c>
      <c r="F130" s="3">
        <f>B130/B118 - 1</f>
        <v>3.4589718808964998E-2</v>
      </c>
      <c r="G130" s="3">
        <f>C130/100</f>
        <v>0.09</v>
      </c>
      <c r="H130" s="3">
        <f>D130/100</f>
        <v>8.9999999999999998E-4</v>
      </c>
      <c r="I130" s="9">
        <f t="shared" si="5"/>
        <v>4.9637495289999896E-2</v>
      </c>
      <c r="J130" s="2">
        <f t="shared" si="7"/>
        <v>0</v>
      </c>
      <c r="K130" s="2">
        <f t="shared" si="8"/>
        <v>0</v>
      </c>
      <c r="L130" s="10">
        <f t="shared" si="9"/>
        <v>0</v>
      </c>
      <c r="M130" s="2" t="str">
        <f t="shared" si="6"/>
        <v>May</v>
      </c>
    </row>
    <row r="131" spans="1:13" x14ac:dyDescent="0.2">
      <c r="A131" s="1">
        <v>40695</v>
      </c>
      <c r="B131" s="2">
        <v>224.80600000000001</v>
      </c>
      <c r="C131" s="2">
        <v>9.1</v>
      </c>
      <c r="D131" s="2">
        <v>0.09</v>
      </c>
      <c r="E131" s="8">
        <v>4.9637495289999896</v>
      </c>
      <c r="F131" s="3">
        <f>B131/B119 - 1</f>
        <v>3.5023181506360412E-2</v>
      </c>
      <c r="G131" s="3">
        <f>C131/100</f>
        <v>9.0999999999999998E-2</v>
      </c>
      <c r="H131" s="3">
        <f>D131/100</f>
        <v>8.9999999999999998E-4</v>
      </c>
      <c r="I131" s="9">
        <f t="shared" ref="I131:I194" si="10">E131/100</f>
        <v>4.9637495289999896E-2</v>
      </c>
      <c r="J131" s="2">
        <f t="shared" si="7"/>
        <v>0</v>
      </c>
      <c r="K131" s="2">
        <f t="shared" si="8"/>
        <v>0</v>
      </c>
      <c r="L131" s="10">
        <f t="shared" si="9"/>
        <v>0</v>
      </c>
      <c r="M131" s="2" t="str">
        <f t="shared" ref="M131:M194" si="11">IF(ROW(A131)=ROW($A$2),
    TEXT(A131,"mmm yyyy"),
    IF(MONTH(A131)=1,
       TEXT(A131,"mmm yyyy"),
       TEXT(A131,"mmm")))</f>
        <v>Jun</v>
      </c>
    </row>
    <row r="132" spans="1:13" x14ac:dyDescent="0.2">
      <c r="A132" s="1">
        <v>40725</v>
      </c>
      <c r="B132" s="2">
        <v>225.39500000000001</v>
      </c>
      <c r="C132" s="2">
        <v>9</v>
      </c>
      <c r="D132" s="2">
        <v>7.0000000000000007E-2</v>
      </c>
      <c r="E132" s="8">
        <v>4.95252874</v>
      </c>
      <c r="F132" s="3">
        <f>B132/B120 - 1</f>
        <v>3.5798809769996165E-2</v>
      </c>
      <c r="G132" s="3">
        <f>C132/100</f>
        <v>0.09</v>
      </c>
      <c r="H132" s="3">
        <f>D132/100</f>
        <v>7.000000000000001E-4</v>
      </c>
      <c r="I132" s="9">
        <f t="shared" si="10"/>
        <v>4.95252874E-2</v>
      </c>
      <c r="J132" s="2">
        <f t="shared" si="7"/>
        <v>0</v>
      </c>
      <c r="K132" s="2">
        <f t="shared" si="8"/>
        <v>0</v>
      </c>
      <c r="L132" s="10">
        <f t="shared" si="9"/>
        <v>0</v>
      </c>
      <c r="M132" s="2" t="str">
        <f t="shared" si="11"/>
        <v>Jul</v>
      </c>
    </row>
    <row r="133" spans="1:13" x14ac:dyDescent="0.2">
      <c r="A133" s="1">
        <v>40756</v>
      </c>
      <c r="B133" s="2">
        <v>226.10599999999999</v>
      </c>
      <c r="C133" s="2">
        <v>9</v>
      </c>
      <c r="D133" s="2">
        <v>0.1</v>
      </c>
      <c r="E133" s="8">
        <v>4.95252874</v>
      </c>
      <c r="F133" s="3">
        <f>B133/B121 - 1</f>
        <v>3.7549960307080799E-2</v>
      </c>
      <c r="G133" s="3">
        <f>C133/100</f>
        <v>0.09</v>
      </c>
      <c r="H133" s="3">
        <f>D133/100</f>
        <v>1E-3</v>
      </c>
      <c r="I133" s="9">
        <f t="shared" si="10"/>
        <v>4.95252874E-2</v>
      </c>
      <c r="J133" s="2">
        <f t="shared" si="7"/>
        <v>0</v>
      </c>
      <c r="K133" s="2">
        <f t="shared" si="8"/>
        <v>0</v>
      </c>
      <c r="L133" s="10">
        <f t="shared" si="9"/>
        <v>0</v>
      </c>
      <c r="M133" s="2" t="str">
        <f t="shared" si="11"/>
        <v>Aug</v>
      </c>
    </row>
    <row r="134" spans="1:13" x14ac:dyDescent="0.2">
      <c r="A134" s="1">
        <v>40787</v>
      </c>
      <c r="B134" s="2">
        <v>226.59700000000001</v>
      </c>
      <c r="C134" s="2">
        <v>9</v>
      </c>
      <c r="D134" s="2">
        <v>0.08</v>
      </c>
      <c r="E134" s="8">
        <v>4.95252874</v>
      </c>
      <c r="F134" s="3">
        <f>B134/B122 - 1</f>
        <v>3.8126216928186851E-2</v>
      </c>
      <c r="G134" s="3">
        <f>C134/100</f>
        <v>0.09</v>
      </c>
      <c r="H134" s="3">
        <f>D134/100</f>
        <v>8.0000000000000004E-4</v>
      </c>
      <c r="I134" s="9">
        <f t="shared" si="10"/>
        <v>4.95252874E-2</v>
      </c>
      <c r="J134" s="2">
        <f t="shared" si="7"/>
        <v>0</v>
      </c>
      <c r="K134" s="2">
        <f t="shared" si="8"/>
        <v>0</v>
      </c>
      <c r="L134" s="10">
        <f t="shared" si="9"/>
        <v>0</v>
      </c>
      <c r="M134" s="2" t="str">
        <f t="shared" si="11"/>
        <v>Sep</v>
      </c>
    </row>
    <row r="135" spans="1:13" x14ac:dyDescent="0.2">
      <c r="A135" s="1">
        <v>40817</v>
      </c>
      <c r="B135" s="2">
        <v>226.75</v>
      </c>
      <c r="C135" s="2">
        <v>8.8000000000000007</v>
      </c>
      <c r="D135" s="2">
        <v>7.0000000000000007E-2</v>
      </c>
      <c r="E135" s="8">
        <v>4.9401324879999997</v>
      </c>
      <c r="F135" s="3">
        <f>B135/B123 - 1</f>
        <v>3.5222681306640524E-2</v>
      </c>
      <c r="G135" s="3">
        <f>C135/100</f>
        <v>8.8000000000000009E-2</v>
      </c>
      <c r="H135" s="3">
        <f>D135/100</f>
        <v>7.000000000000001E-4</v>
      </c>
      <c r="I135" s="9">
        <f t="shared" si="10"/>
        <v>4.940132488E-2</v>
      </c>
      <c r="J135" s="2">
        <f t="shared" si="7"/>
        <v>0</v>
      </c>
      <c r="K135" s="2">
        <f t="shared" si="8"/>
        <v>0</v>
      </c>
      <c r="L135" s="10">
        <f t="shared" si="9"/>
        <v>0</v>
      </c>
      <c r="M135" s="2" t="str">
        <f t="shared" si="11"/>
        <v>Oct</v>
      </c>
    </row>
    <row r="136" spans="1:13" x14ac:dyDescent="0.2">
      <c r="A136" s="1">
        <v>40848</v>
      </c>
      <c r="B136" s="2">
        <v>227.16900000000001</v>
      </c>
      <c r="C136" s="2">
        <v>8.6</v>
      </c>
      <c r="D136" s="2">
        <v>0.08</v>
      </c>
      <c r="E136" s="8">
        <v>4.9401324879999997</v>
      </c>
      <c r="F136" s="3">
        <f>B136/B124 - 1</f>
        <v>3.4514322145817289E-2</v>
      </c>
      <c r="G136" s="3">
        <f>C136/100</f>
        <v>8.5999999999999993E-2</v>
      </c>
      <c r="H136" s="3">
        <f>D136/100</f>
        <v>8.0000000000000004E-4</v>
      </c>
      <c r="I136" s="9">
        <f t="shared" si="10"/>
        <v>4.940132488E-2</v>
      </c>
      <c r="J136" s="2">
        <f t="shared" si="7"/>
        <v>0</v>
      </c>
      <c r="K136" s="2">
        <f t="shared" si="8"/>
        <v>0</v>
      </c>
      <c r="L136" s="10">
        <f t="shared" si="9"/>
        <v>0</v>
      </c>
      <c r="M136" s="2" t="str">
        <f t="shared" si="11"/>
        <v>Nov</v>
      </c>
    </row>
    <row r="137" spans="1:13" x14ac:dyDescent="0.2">
      <c r="A137" s="1">
        <v>40878</v>
      </c>
      <c r="B137" s="2">
        <v>227.22300000000001</v>
      </c>
      <c r="C137" s="2">
        <v>8.5</v>
      </c>
      <c r="D137" s="2">
        <v>7.0000000000000007E-2</v>
      </c>
      <c r="E137" s="8">
        <v>4.9401324879999997</v>
      </c>
      <c r="F137" s="3">
        <f>B137/B125 - 1</f>
        <v>3.0620668384193861E-2</v>
      </c>
      <c r="G137" s="3">
        <f>C137/100</f>
        <v>8.5000000000000006E-2</v>
      </c>
      <c r="H137" s="3">
        <f>D137/100</f>
        <v>7.000000000000001E-4</v>
      </c>
      <c r="I137" s="9">
        <f t="shared" si="10"/>
        <v>4.940132488E-2</v>
      </c>
      <c r="J137" s="2">
        <f t="shared" si="7"/>
        <v>0</v>
      </c>
      <c r="K137" s="2">
        <f t="shared" si="8"/>
        <v>0</v>
      </c>
      <c r="L137" s="10">
        <f t="shared" si="9"/>
        <v>0</v>
      </c>
      <c r="M137" s="2" t="str">
        <f t="shared" si="11"/>
        <v>Dec</v>
      </c>
    </row>
    <row r="138" spans="1:13" x14ac:dyDescent="0.2">
      <c r="A138" s="1">
        <v>40909</v>
      </c>
      <c r="B138" s="2">
        <v>227.84200000000001</v>
      </c>
      <c r="C138" s="2">
        <v>8.3000000000000007</v>
      </c>
      <c r="D138" s="2">
        <v>0.08</v>
      </c>
      <c r="E138" s="8">
        <v>4.9265787090000002</v>
      </c>
      <c r="F138" s="3">
        <f>B138/B126 - 1</f>
        <v>3.0087663379855023E-2</v>
      </c>
      <c r="G138" s="3">
        <f>C138/100</f>
        <v>8.3000000000000004E-2</v>
      </c>
      <c r="H138" s="3">
        <f>D138/100</f>
        <v>8.0000000000000004E-4</v>
      </c>
      <c r="I138" s="9">
        <f t="shared" si="10"/>
        <v>4.9265787089999999E-2</v>
      </c>
      <c r="J138" s="2">
        <f t="shared" si="7"/>
        <v>0</v>
      </c>
      <c r="K138" s="2">
        <f t="shared" si="8"/>
        <v>0</v>
      </c>
      <c r="L138" s="10">
        <f t="shared" si="9"/>
        <v>0</v>
      </c>
      <c r="M138" s="2" t="str">
        <f t="shared" si="11"/>
        <v>Jan 2012</v>
      </c>
    </row>
    <row r="139" spans="1:13" x14ac:dyDescent="0.2">
      <c r="A139" s="1">
        <v>40940</v>
      </c>
      <c r="B139" s="2">
        <v>228.32900000000001</v>
      </c>
      <c r="C139" s="2">
        <v>8.3000000000000007</v>
      </c>
      <c r="D139" s="2">
        <v>0.1</v>
      </c>
      <c r="E139" s="8">
        <v>4.9265787090000002</v>
      </c>
      <c r="F139" s="3">
        <f>B139/B127 - 1</f>
        <v>2.8981784423473878E-2</v>
      </c>
      <c r="G139" s="3">
        <f>C139/100</f>
        <v>8.3000000000000004E-2</v>
      </c>
      <c r="H139" s="3">
        <f>D139/100</f>
        <v>1E-3</v>
      </c>
      <c r="I139" s="9">
        <f t="shared" si="10"/>
        <v>4.9265787089999999E-2</v>
      </c>
      <c r="J139" s="2">
        <f t="shared" si="7"/>
        <v>1</v>
      </c>
      <c r="K139" s="2">
        <f t="shared" si="8"/>
        <v>0</v>
      </c>
      <c r="L139" s="10">
        <f t="shared" si="9"/>
        <v>0</v>
      </c>
      <c r="M139" s="2" t="str">
        <f t="shared" si="11"/>
        <v>Feb</v>
      </c>
    </row>
    <row r="140" spans="1:13" x14ac:dyDescent="0.2">
      <c r="A140" s="1">
        <v>40969</v>
      </c>
      <c r="B140" s="2">
        <v>228.80699999999999</v>
      </c>
      <c r="C140" s="2">
        <v>8.1999999999999993</v>
      </c>
      <c r="D140" s="2">
        <v>0.13</v>
      </c>
      <c r="E140" s="8">
        <v>4.9265787090000002</v>
      </c>
      <c r="F140" s="3">
        <f>B140/B128 - 1</f>
        <v>2.5828752813320977E-2</v>
      </c>
      <c r="G140" s="3">
        <f>C140/100</f>
        <v>8.199999999999999E-2</v>
      </c>
      <c r="H140" s="3">
        <f>D140/100</f>
        <v>1.2999999999999999E-3</v>
      </c>
      <c r="I140" s="9">
        <f t="shared" si="10"/>
        <v>4.9265787089999999E-2</v>
      </c>
      <c r="J140" s="2">
        <f t="shared" si="7"/>
        <v>1</v>
      </c>
      <c r="K140" s="2">
        <f t="shared" si="8"/>
        <v>0</v>
      </c>
      <c r="L140" s="10">
        <f t="shared" si="9"/>
        <v>0</v>
      </c>
      <c r="M140" s="2" t="str">
        <f t="shared" si="11"/>
        <v>Mar</v>
      </c>
    </row>
    <row r="141" spans="1:13" x14ac:dyDescent="0.2">
      <c r="A141" s="1">
        <v>41000</v>
      </c>
      <c r="B141" s="2">
        <v>229.18700000000001</v>
      </c>
      <c r="C141" s="2">
        <v>8.1999999999999993</v>
      </c>
      <c r="D141" s="2">
        <v>0.14000000000000001</v>
      </c>
      <c r="E141" s="8">
        <v>4.9118996460000002</v>
      </c>
      <c r="F141" s="3">
        <f>B141/B129 - 1</f>
        <v>2.2731633741348567E-2</v>
      </c>
      <c r="G141" s="3">
        <f>C141/100</f>
        <v>8.199999999999999E-2</v>
      </c>
      <c r="H141" s="3">
        <f>D141/100</f>
        <v>1.4000000000000002E-3</v>
      </c>
      <c r="I141" s="9">
        <f t="shared" si="10"/>
        <v>4.9118996460000001E-2</v>
      </c>
      <c r="J141" s="2">
        <f t="shared" si="7"/>
        <v>1</v>
      </c>
      <c r="K141" s="2">
        <f t="shared" si="8"/>
        <v>0</v>
      </c>
      <c r="L141" s="10">
        <f t="shared" si="9"/>
        <v>0</v>
      </c>
      <c r="M141" s="2" t="str">
        <f t="shared" si="11"/>
        <v>Apr</v>
      </c>
    </row>
    <row r="142" spans="1:13" x14ac:dyDescent="0.2">
      <c r="A142" s="1">
        <v>41030</v>
      </c>
      <c r="B142" s="2">
        <v>228.71299999999999</v>
      </c>
      <c r="C142" s="2">
        <v>8.1999999999999993</v>
      </c>
      <c r="D142" s="2">
        <v>0.16</v>
      </c>
      <c r="E142" s="8">
        <v>4.9118996460000002</v>
      </c>
      <c r="F142" s="3">
        <f>B142/B130 - 1</f>
        <v>1.7379429374660749E-2</v>
      </c>
      <c r="G142" s="3">
        <f>C142/100</f>
        <v>8.199999999999999E-2</v>
      </c>
      <c r="H142" s="3">
        <f>D142/100</f>
        <v>1.6000000000000001E-3</v>
      </c>
      <c r="I142" s="9">
        <f t="shared" si="10"/>
        <v>4.9118996460000001E-2</v>
      </c>
      <c r="J142" s="2">
        <f t="shared" si="7"/>
        <v>1</v>
      </c>
      <c r="K142" s="2">
        <f t="shared" si="8"/>
        <v>0</v>
      </c>
      <c r="L142" s="10">
        <f t="shared" si="9"/>
        <v>0</v>
      </c>
      <c r="M142" s="2" t="str">
        <f t="shared" si="11"/>
        <v>May</v>
      </c>
    </row>
    <row r="143" spans="1:13" x14ac:dyDescent="0.2">
      <c r="A143" s="1">
        <v>41061</v>
      </c>
      <c r="B143" s="2">
        <v>228.524</v>
      </c>
      <c r="C143" s="2">
        <v>8.1999999999999993</v>
      </c>
      <c r="D143" s="2">
        <v>0.16</v>
      </c>
      <c r="E143" s="8">
        <v>4.9118996460000002</v>
      </c>
      <c r="F143" s="3">
        <f>B143/B131 - 1</f>
        <v>1.6538704482976341E-2</v>
      </c>
      <c r="G143" s="3">
        <f>C143/100</f>
        <v>8.199999999999999E-2</v>
      </c>
      <c r="H143" s="3">
        <f>D143/100</f>
        <v>1.6000000000000001E-3</v>
      </c>
      <c r="I143" s="9">
        <f t="shared" si="10"/>
        <v>4.9118996460000001E-2</v>
      </c>
      <c r="J143" s="2">
        <f t="shared" ref="J143:J206" si="12">IF(AND(F143&gt;=0.01, F143&lt;=0.03),1, 0)</f>
        <v>1</v>
      </c>
      <c r="K143" s="2">
        <f t="shared" ref="K143:K206" si="13">IF(G143&lt;=I143,1, 0)</f>
        <v>0</v>
      </c>
      <c r="L143" s="10">
        <f t="shared" ref="L143:L206" si="14">IF(AND(J143=1,K143=1),1,0)</f>
        <v>0</v>
      </c>
      <c r="M143" s="2" t="str">
        <f t="shared" si="11"/>
        <v>Jun</v>
      </c>
    </row>
    <row r="144" spans="1:13" x14ac:dyDescent="0.2">
      <c r="A144" s="1">
        <v>41091</v>
      </c>
      <c r="B144" s="2">
        <v>228.59</v>
      </c>
      <c r="C144" s="2">
        <v>8.1999999999999993</v>
      </c>
      <c r="D144" s="2">
        <v>0.16</v>
      </c>
      <c r="E144" s="8">
        <v>4.8961416900000003</v>
      </c>
      <c r="F144" s="3">
        <f>B144/B132 - 1</f>
        <v>1.4175114798464783E-2</v>
      </c>
      <c r="G144" s="3">
        <f>C144/100</f>
        <v>8.199999999999999E-2</v>
      </c>
      <c r="H144" s="3">
        <f>D144/100</f>
        <v>1.6000000000000001E-3</v>
      </c>
      <c r="I144" s="9">
        <f t="shared" si="10"/>
        <v>4.8961416900000006E-2</v>
      </c>
      <c r="J144" s="2">
        <f t="shared" si="12"/>
        <v>1</v>
      </c>
      <c r="K144" s="2">
        <f t="shared" si="13"/>
        <v>0</v>
      </c>
      <c r="L144" s="10">
        <f t="shared" si="14"/>
        <v>0</v>
      </c>
      <c r="M144" s="2" t="str">
        <f t="shared" si="11"/>
        <v>Jul</v>
      </c>
    </row>
    <row r="145" spans="1:13" x14ac:dyDescent="0.2">
      <c r="A145" s="1">
        <v>41122</v>
      </c>
      <c r="B145" s="2">
        <v>229.91800000000001</v>
      </c>
      <c r="C145" s="2">
        <v>8.1</v>
      </c>
      <c r="D145" s="2">
        <v>0.13</v>
      </c>
      <c r="E145" s="8">
        <v>4.8961416900000003</v>
      </c>
      <c r="F145" s="3">
        <f>B145/B133 - 1</f>
        <v>1.6859349154821235E-2</v>
      </c>
      <c r="G145" s="3">
        <f>C145/100</f>
        <v>8.1000000000000003E-2</v>
      </c>
      <c r="H145" s="3">
        <f>D145/100</f>
        <v>1.2999999999999999E-3</v>
      </c>
      <c r="I145" s="9">
        <f t="shared" si="10"/>
        <v>4.8961416900000006E-2</v>
      </c>
      <c r="J145" s="2">
        <f t="shared" si="12"/>
        <v>1</v>
      </c>
      <c r="K145" s="2">
        <f t="shared" si="13"/>
        <v>0</v>
      </c>
      <c r="L145" s="10">
        <f t="shared" si="14"/>
        <v>0</v>
      </c>
      <c r="M145" s="2" t="str">
        <f t="shared" si="11"/>
        <v>Aug</v>
      </c>
    </row>
    <row r="146" spans="1:13" x14ac:dyDescent="0.2">
      <c r="A146" s="1">
        <v>41153</v>
      </c>
      <c r="B146" s="2">
        <v>231.01499999999999</v>
      </c>
      <c r="C146" s="2">
        <v>7.8</v>
      </c>
      <c r="D146" s="2">
        <v>0.14000000000000001</v>
      </c>
      <c r="E146" s="8">
        <v>4.8961416900000003</v>
      </c>
      <c r="F146" s="3">
        <f>B146/B134 - 1</f>
        <v>1.9497168982819613E-2</v>
      </c>
      <c r="G146" s="3">
        <f>C146/100</f>
        <v>7.8E-2</v>
      </c>
      <c r="H146" s="3">
        <f>D146/100</f>
        <v>1.4000000000000002E-3</v>
      </c>
      <c r="I146" s="9">
        <f t="shared" si="10"/>
        <v>4.8961416900000006E-2</v>
      </c>
      <c r="J146" s="2">
        <f t="shared" si="12"/>
        <v>1</v>
      </c>
      <c r="K146" s="2">
        <f t="shared" si="13"/>
        <v>0</v>
      </c>
      <c r="L146" s="10">
        <f t="shared" si="14"/>
        <v>0</v>
      </c>
      <c r="M146" s="2" t="str">
        <f t="shared" si="11"/>
        <v>Sep</v>
      </c>
    </row>
    <row r="147" spans="1:13" x14ac:dyDescent="0.2">
      <c r="A147" s="1">
        <v>41183</v>
      </c>
      <c r="B147" s="2">
        <v>231.63800000000001</v>
      </c>
      <c r="C147" s="2">
        <v>7.8</v>
      </c>
      <c r="D147" s="2">
        <v>0.16</v>
      </c>
      <c r="E147" s="8">
        <v>4.8793649659999998</v>
      </c>
      <c r="F147" s="3">
        <f>B147/B135 - 1</f>
        <v>2.1556780595369363E-2</v>
      </c>
      <c r="G147" s="3">
        <f>C147/100</f>
        <v>7.8E-2</v>
      </c>
      <c r="H147" s="3">
        <f>D147/100</f>
        <v>1.6000000000000001E-3</v>
      </c>
      <c r="I147" s="9">
        <f t="shared" si="10"/>
        <v>4.8793649660000001E-2</v>
      </c>
      <c r="J147" s="2">
        <f t="shared" si="12"/>
        <v>1</v>
      </c>
      <c r="K147" s="2">
        <f t="shared" si="13"/>
        <v>0</v>
      </c>
      <c r="L147" s="10">
        <f t="shared" si="14"/>
        <v>0</v>
      </c>
      <c r="M147" s="2" t="str">
        <f t="shared" si="11"/>
        <v>Oct</v>
      </c>
    </row>
    <row r="148" spans="1:13" x14ac:dyDescent="0.2">
      <c r="A148" s="1">
        <v>41214</v>
      </c>
      <c r="B148" s="2">
        <v>231.249</v>
      </c>
      <c r="C148" s="2">
        <v>7.7</v>
      </c>
      <c r="D148" s="2">
        <v>0.16</v>
      </c>
      <c r="E148" s="8">
        <v>4.8793649659999998</v>
      </c>
      <c r="F148" s="3">
        <f>B148/B136 - 1</f>
        <v>1.7960197033926262E-2</v>
      </c>
      <c r="G148" s="3">
        <f>C148/100</f>
        <v>7.6999999999999999E-2</v>
      </c>
      <c r="H148" s="3">
        <f>D148/100</f>
        <v>1.6000000000000001E-3</v>
      </c>
      <c r="I148" s="9">
        <f t="shared" si="10"/>
        <v>4.8793649660000001E-2</v>
      </c>
      <c r="J148" s="2">
        <f t="shared" si="12"/>
        <v>1</v>
      </c>
      <c r="K148" s="2">
        <f t="shared" si="13"/>
        <v>0</v>
      </c>
      <c r="L148" s="10">
        <f t="shared" si="14"/>
        <v>0</v>
      </c>
      <c r="M148" s="2" t="str">
        <f t="shared" si="11"/>
        <v>Nov</v>
      </c>
    </row>
    <row r="149" spans="1:13" x14ac:dyDescent="0.2">
      <c r="A149" s="1">
        <v>41244</v>
      </c>
      <c r="B149" s="2">
        <v>231.221</v>
      </c>
      <c r="C149" s="2">
        <v>7.9</v>
      </c>
      <c r="D149" s="2">
        <v>0.16</v>
      </c>
      <c r="E149" s="8">
        <v>4.8793649659999998</v>
      </c>
      <c r="F149" s="3">
        <f>B149/B137 - 1</f>
        <v>1.7595049796895523E-2</v>
      </c>
      <c r="G149" s="3">
        <f>C149/100</f>
        <v>7.9000000000000001E-2</v>
      </c>
      <c r="H149" s="3">
        <f>D149/100</f>
        <v>1.6000000000000001E-3</v>
      </c>
      <c r="I149" s="9">
        <f t="shared" si="10"/>
        <v>4.8793649660000001E-2</v>
      </c>
      <c r="J149" s="2">
        <f t="shared" si="12"/>
        <v>1</v>
      </c>
      <c r="K149" s="2">
        <f t="shared" si="13"/>
        <v>0</v>
      </c>
      <c r="L149" s="10">
        <f t="shared" si="14"/>
        <v>0</v>
      </c>
      <c r="M149" s="2" t="str">
        <f t="shared" si="11"/>
        <v>Dec</v>
      </c>
    </row>
    <row r="150" spans="1:13" x14ac:dyDescent="0.2">
      <c r="A150" s="1">
        <v>41275</v>
      </c>
      <c r="B150" s="2">
        <v>231.679</v>
      </c>
      <c r="C150" s="2">
        <v>8</v>
      </c>
      <c r="D150" s="2">
        <v>0.14000000000000001</v>
      </c>
      <c r="E150" s="8">
        <v>4.8616426869999998</v>
      </c>
      <c r="F150" s="3">
        <f>B150/B138 - 1</f>
        <v>1.6840617620982989E-2</v>
      </c>
      <c r="G150" s="3">
        <f>C150/100</f>
        <v>0.08</v>
      </c>
      <c r="H150" s="3">
        <f>D150/100</f>
        <v>1.4000000000000002E-3</v>
      </c>
      <c r="I150" s="9">
        <f t="shared" si="10"/>
        <v>4.861642687E-2</v>
      </c>
      <c r="J150" s="2">
        <f t="shared" si="12"/>
        <v>1</v>
      </c>
      <c r="K150" s="2">
        <f t="shared" si="13"/>
        <v>0</v>
      </c>
      <c r="L150" s="10">
        <f t="shared" si="14"/>
        <v>0</v>
      </c>
      <c r="M150" s="2" t="str">
        <f t="shared" si="11"/>
        <v>Jan 2013</v>
      </c>
    </row>
    <row r="151" spans="1:13" x14ac:dyDescent="0.2">
      <c r="A151" s="1">
        <v>41306</v>
      </c>
      <c r="B151" s="2">
        <v>232.93700000000001</v>
      </c>
      <c r="C151" s="2">
        <v>7.7</v>
      </c>
      <c r="D151" s="2">
        <v>0.15</v>
      </c>
      <c r="E151" s="8">
        <v>4.8616426869999998</v>
      </c>
      <c r="F151" s="3">
        <f>B151/B139 - 1</f>
        <v>2.0181404902574807E-2</v>
      </c>
      <c r="G151" s="3">
        <f>C151/100</f>
        <v>7.6999999999999999E-2</v>
      </c>
      <c r="H151" s="3">
        <f>D151/100</f>
        <v>1.5E-3</v>
      </c>
      <c r="I151" s="9">
        <f t="shared" si="10"/>
        <v>4.861642687E-2</v>
      </c>
      <c r="J151" s="2">
        <f t="shared" si="12"/>
        <v>1</v>
      </c>
      <c r="K151" s="2">
        <f t="shared" si="13"/>
        <v>0</v>
      </c>
      <c r="L151" s="10">
        <f t="shared" si="14"/>
        <v>0</v>
      </c>
      <c r="M151" s="2" t="str">
        <f t="shared" si="11"/>
        <v>Feb</v>
      </c>
    </row>
    <row r="152" spans="1:13" x14ac:dyDescent="0.2">
      <c r="A152" s="1">
        <v>41334</v>
      </c>
      <c r="B152" s="2">
        <v>232.28200000000001</v>
      </c>
      <c r="C152" s="2">
        <v>7.5</v>
      </c>
      <c r="D152" s="2">
        <v>0.14000000000000001</v>
      </c>
      <c r="E152" s="8">
        <v>4.8616426869999998</v>
      </c>
      <c r="F152" s="3">
        <f>B152/B140 - 1</f>
        <v>1.5187472411246183E-2</v>
      </c>
      <c r="G152" s="3">
        <f>C152/100</f>
        <v>7.4999999999999997E-2</v>
      </c>
      <c r="H152" s="3">
        <f>D152/100</f>
        <v>1.4000000000000002E-3</v>
      </c>
      <c r="I152" s="9">
        <f t="shared" si="10"/>
        <v>4.861642687E-2</v>
      </c>
      <c r="J152" s="2">
        <f t="shared" si="12"/>
        <v>1</v>
      </c>
      <c r="K152" s="2">
        <f t="shared" si="13"/>
        <v>0</v>
      </c>
      <c r="L152" s="10">
        <f t="shared" si="14"/>
        <v>0</v>
      </c>
      <c r="M152" s="2" t="str">
        <f t="shared" si="11"/>
        <v>Mar</v>
      </c>
    </row>
    <row r="153" spans="1:13" x14ac:dyDescent="0.2">
      <c r="A153" s="1">
        <v>41365</v>
      </c>
      <c r="B153" s="2">
        <v>231.797</v>
      </c>
      <c r="C153" s="2">
        <v>7.6</v>
      </c>
      <c r="D153" s="2">
        <v>0.15</v>
      </c>
      <c r="E153" s="8">
        <v>4.8430602739999999</v>
      </c>
      <c r="F153" s="3">
        <f>B153/B141 - 1</f>
        <v>1.1388080475768669E-2</v>
      </c>
      <c r="G153" s="3">
        <f>C153/100</f>
        <v>7.5999999999999998E-2</v>
      </c>
      <c r="H153" s="3">
        <f>D153/100</f>
        <v>1.5E-3</v>
      </c>
      <c r="I153" s="9">
        <f t="shared" si="10"/>
        <v>4.8430602740000002E-2</v>
      </c>
      <c r="J153" s="2">
        <f t="shared" si="12"/>
        <v>1</v>
      </c>
      <c r="K153" s="2">
        <f t="shared" si="13"/>
        <v>0</v>
      </c>
      <c r="L153" s="10">
        <f t="shared" si="14"/>
        <v>0</v>
      </c>
      <c r="M153" s="2" t="str">
        <f t="shared" si="11"/>
        <v>Apr</v>
      </c>
    </row>
    <row r="154" spans="1:13" x14ac:dyDescent="0.2">
      <c r="A154" s="1">
        <v>41395</v>
      </c>
      <c r="B154" s="2">
        <v>231.893</v>
      </c>
      <c r="C154" s="2">
        <v>7.5</v>
      </c>
      <c r="D154" s="2">
        <v>0.11</v>
      </c>
      <c r="E154" s="8">
        <v>4.8430602739999999</v>
      </c>
      <c r="F154" s="3">
        <f>B154/B142 - 1</f>
        <v>1.3903888279197085E-2</v>
      </c>
      <c r="G154" s="3">
        <f>C154/100</f>
        <v>7.4999999999999997E-2</v>
      </c>
      <c r="H154" s="3">
        <f>D154/100</f>
        <v>1.1000000000000001E-3</v>
      </c>
      <c r="I154" s="9">
        <f t="shared" si="10"/>
        <v>4.8430602740000002E-2</v>
      </c>
      <c r="J154" s="2">
        <f t="shared" si="12"/>
        <v>1</v>
      </c>
      <c r="K154" s="2">
        <f t="shared" si="13"/>
        <v>0</v>
      </c>
      <c r="L154" s="10">
        <f t="shared" si="14"/>
        <v>0</v>
      </c>
      <c r="M154" s="2" t="str">
        <f t="shared" si="11"/>
        <v>May</v>
      </c>
    </row>
    <row r="155" spans="1:13" x14ac:dyDescent="0.2">
      <c r="A155" s="1">
        <v>41426</v>
      </c>
      <c r="B155" s="2">
        <v>232.44499999999999</v>
      </c>
      <c r="C155" s="2">
        <v>7.5</v>
      </c>
      <c r="D155" s="2">
        <v>0.09</v>
      </c>
      <c r="E155" s="8">
        <v>4.8430602739999999</v>
      </c>
      <c r="F155" s="3">
        <f>B155/B143 - 1</f>
        <v>1.7157935271568725E-2</v>
      </c>
      <c r="G155" s="3">
        <f>C155/100</f>
        <v>7.4999999999999997E-2</v>
      </c>
      <c r="H155" s="3">
        <f>D155/100</f>
        <v>8.9999999999999998E-4</v>
      </c>
      <c r="I155" s="9">
        <f t="shared" si="10"/>
        <v>4.8430602740000002E-2</v>
      </c>
      <c r="J155" s="2">
        <f t="shared" si="12"/>
        <v>1</v>
      </c>
      <c r="K155" s="2">
        <f t="shared" si="13"/>
        <v>0</v>
      </c>
      <c r="L155" s="10">
        <f t="shared" si="14"/>
        <v>0</v>
      </c>
      <c r="M155" s="2" t="str">
        <f t="shared" si="11"/>
        <v>Jun</v>
      </c>
    </row>
    <row r="156" spans="1:13" x14ac:dyDescent="0.2">
      <c r="A156" s="1">
        <v>41456</v>
      </c>
      <c r="B156" s="2">
        <v>232.9</v>
      </c>
      <c r="C156" s="2">
        <v>7.3</v>
      </c>
      <c r="D156" s="2">
        <v>0.09</v>
      </c>
      <c r="E156" s="8">
        <v>4.8237142630000003</v>
      </c>
      <c r="F156" s="3">
        <f>B156/B144 - 1</f>
        <v>1.8854718054158059E-2</v>
      </c>
      <c r="G156" s="3">
        <f>C156/100</f>
        <v>7.2999999999999995E-2</v>
      </c>
      <c r="H156" s="3">
        <f>D156/100</f>
        <v>8.9999999999999998E-4</v>
      </c>
      <c r="I156" s="9">
        <f t="shared" si="10"/>
        <v>4.823714263E-2</v>
      </c>
      <c r="J156" s="2">
        <f t="shared" si="12"/>
        <v>1</v>
      </c>
      <c r="K156" s="2">
        <f t="shared" si="13"/>
        <v>0</v>
      </c>
      <c r="L156" s="10">
        <f t="shared" si="14"/>
        <v>0</v>
      </c>
      <c r="M156" s="2" t="str">
        <f t="shared" si="11"/>
        <v>Jul</v>
      </c>
    </row>
    <row r="157" spans="1:13" x14ac:dyDescent="0.2">
      <c r="A157" s="1">
        <v>41487</v>
      </c>
      <c r="B157" s="2">
        <v>233.45599999999999</v>
      </c>
      <c r="C157" s="2">
        <v>7.2</v>
      </c>
      <c r="D157" s="2">
        <v>0.08</v>
      </c>
      <c r="E157" s="8">
        <v>4.8237142630000003</v>
      </c>
      <c r="F157" s="3">
        <f>B157/B145 - 1</f>
        <v>1.538809488600279E-2</v>
      </c>
      <c r="G157" s="3">
        <f>C157/100</f>
        <v>7.2000000000000008E-2</v>
      </c>
      <c r="H157" s="3">
        <f>D157/100</f>
        <v>8.0000000000000004E-4</v>
      </c>
      <c r="I157" s="9">
        <f t="shared" si="10"/>
        <v>4.823714263E-2</v>
      </c>
      <c r="J157" s="2">
        <f t="shared" si="12"/>
        <v>1</v>
      </c>
      <c r="K157" s="2">
        <f t="shared" si="13"/>
        <v>0</v>
      </c>
      <c r="L157" s="10">
        <f t="shared" si="14"/>
        <v>0</v>
      </c>
      <c r="M157" s="2" t="str">
        <f t="shared" si="11"/>
        <v>Aug</v>
      </c>
    </row>
    <row r="158" spans="1:13" x14ac:dyDescent="0.2">
      <c r="A158" s="1">
        <v>41518</v>
      </c>
      <c r="B158" s="2">
        <v>233.54400000000001</v>
      </c>
      <c r="C158" s="2">
        <v>7.2</v>
      </c>
      <c r="D158" s="2">
        <v>0.08</v>
      </c>
      <c r="E158" s="8">
        <v>4.8237142630000003</v>
      </c>
      <c r="F158" s="3">
        <f>B158/B146 - 1</f>
        <v>1.0947341081747997E-2</v>
      </c>
      <c r="G158" s="3">
        <f>C158/100</f>
        <v>7.2000000000000008E-2</v>
      </c>
      <c r="H158" s="3">
        <f>D158/100</f>
        <v>8.0000000000000004E-4</v>
      </c>
      <c r="I158" s="9">
        <f t="shared" si="10"/>
        <v>4.823714263E-2</v>
      </c>
      <c r="J158" s="2">
        <f t="shared" si="12"/>
        <v>1</v>
      </c>
      <c r="K158" s="2">
        <f t="shared" si="13"/>
        <v>0</v>
      </c>
      <c r="L158" s="10">
        <f t="shared" si="14"/>
        <v>0</v>
      </c>
      <c r="M158" s="2" t="str">
        <f t="shared" si="11"/>
        <v>Sep</v>
      </c>
    </row>
    <row r="159" spans="1:13" x14ac:dyDescent="0.2">
      <c r="A159" s="1">
        <v>41548</v>
      </c>
      <c r="B159" s="2">
        <v>233.66900000000001</v>
      </c>
      <c r="C159" s="2">
        <v>7.2</v>
      </c>
      <c r="D159" s="2">
        <v>0.09</v>
      </c>
      <c r="E159" s="8">
        <v>4.8037110069999898</v>
      </c>
      <c r="F159" s="3">
        <f>B159/B147 - 1</f>
        <v>8.7679914349114707E-3</v>
      </c>
      <c r="G159" s="3">
        <f>C159/100</f>
        <v>7.2000000000000008E-2</v>
      </c>
      <c r="H159" s="3">
        <f>D159/100</f>
        <v>8.9999999999999998E-4</v>
      </c>
      <c r="I159" s="9">
        <f t="shared" si="10"/>
        <v>4.8037110069999896E-2</v>
      </c>
      <c r="J159" s="2">
        <f t="shared" si="12"/>
        <v>0</v>
      </c>
      <c r="K159" s="2">
        <f t="shared" si="13"/>
        <v>0</v>
      </c>
      <c r="L159" s="10">
        <f t="shared" si="14"/>
        <v>0</v>
      </c>
      <c r="M159" s="2" t="str">
        <f t="shared" si="11"/>
        <v>Oct</v>
      </c>
    </row>
    <row r="160" spans="1:13" x14ac:dyDescent="0.2">
      <c r="A160" s="1">
        <v>41579</v>
      </c>
      <c r="B160" s="2">
        <v>234.1</v>
      </c>
      <c r="C160" s="2">
        <v>6.9</v>
      </c>
      <c r="D160" s="2">
        <v>0.08</v>
      </c>
      <c r="E160" s="8">
        <v>4.8037110069999898</v>
      </c>
      <c r="F160" s="3">
        <f>B160/B148 - 1</f>
        <v>1.2328701961954458E-2</v>
      </c>
      <c r="G160" s="3">
        <f>C160/100</f>
        <v>6.9000000000000006E-2</v>
      </c>
      <c r="H160" s="3">
        <f>D160/100</f>
        <v>8.0000000000000004E-4</v>
      </c>
      <c r="I160" s="9">
        <f t="shared" si="10"/>
        <v>4.8037110069999896E-2</v>
      </c>
      <c r="J160" s="2">
        <f t="shared" si="12"/>
        <v>1</v>
      </c>
      <c r="K160" s="2">
        <f t="shared" si="13"/>
        <v>0</v>
      </c>
      <c r="L160" s="10">
        <f t="shared" si="14"/>
        <v>0</v>
      </c>
      <c r="M160" s="2" t="str">
        <f t="shared" si="11"/>
        <v>Nov</v>
      </c>
    </row>
    <row r="161" spans="1:13" x14ac:dyDescent="0.2">
      <c r="A161" s="1">
        <v>41609</v>
      </c>
      <c r="B161" s="2">
        <v>234.71899999999999</v>
      </c>
      <c r="C161" s="2">
        <v>6.7</v>
      </c>
      <c r="D161" s="2">
        <v>0.09</v>
      </c>
      <c r="E161" s="8">
        <v>4.8037110069999898</v>
      </c>
      <c r="F161" s="3">
        <f>B161/B149 - 1</f>
        <v>1.5128383667573297E-2</v>
      </c>
      <c r="G161" s="3">
        <f>C161/100</f>
        <v>6.7000000000000004E-2</v>
      </c>
      <c r="H161" s="3">
        <f>D161/100</f>
        <v>8.9999999999999998E-4</v>
      </c>
      <c r="I161" s="9">
        <f t="shared" si="10"/>
        <v>4.8037110069999896E-2</v>
      </c>
      <c r="J161" s="2">
        <f t="shared" si="12"/>
        <v>1</v>
      </c>
      <c r="K161" s="2">
        <f t="shared" si="13"/>
        <v>0</v>
      </c>
      <c r="L161" s="10">
        <f t="shared" si="14"/>
        <v>0</v>
      </c>
      <c r="M161" s="2" t="str">
        <f t="shared" si="11"/>
        <v>Dec</v>
      </c>
    </row>
    <row r="162" spans="1:13" x14ac:dyDescent="0.2">
      <c r="A162" s="1">
        <v>41640</v>
      </c>
      <c r="B162" s="2">
        <v>235.28800000000001</v>
      </c>
      <c r="C162" s="2">
        <v>6.6</v>
      </c>
      <c r="D162" s="2">
        <v>7.0000000000000007E-2</v>
      </c>
      <c r="E162" s="8">
        <v>4.7831652039999897</v>
      </c>
      <c r="F162" s="3">
        <f>B162/B150 - 1</f>
        <v>1.557758795574915E-2</v>
      </c>
      <c r="G162" s="3">
        <f>C162/100</f>
        <v>6.6000000000000003E-2</v>
      </c>
      <c r="H162" s="3">
        <f>D162/100</f>
        <v>7.000000000000001E-4</v>
      </c>
      <c r="I162" s="9">
        <f t="shared" si="10"/>
        <v>4.7831652039999895E-2</v>
      </c>
      <c r="J162" s="2">
        <f t="shared" si="12"/>
        <v>1</v>
      </c>
      <c r="K162" s="2">
        <f t="shared" si="13"/>
        <v>0</v>
      </c>
      <c r="L162" s="10">
        <f t="shared" si="14"/>
        <v>0</v>
      </c>
      <c r="M162" s="2" t="str">
        <f t="shared" si="11"/>
        <v>Jan 2014</v>
      </c>
    </row>
    <row r="163" spans="1:13" x14ac:dyDescent="0.2">
      <c r="A163" s="1">
        <v>41671</v>
      </c>
      <c r="B163" s="2">
        <v>235.547</v>
      </c>
      <c r="C163" s="2">
        <v>6.7</v>
      </c>
      <c r="D163" s="2">
        <v>7.0000000000000007E-2</v>
      </c>
      <c r="E163" s="8">
        <v>4.7831652039999897</v>
      </c>
      <c r="F163" s="3">
        <f>B163/B151 - 1</f>
        <v>1.1204746347724948E-2</v>
      </c>
      <c r="G163" s="3">
        <f>C163/100</f>
        <v>6.7000000000000004E-2</v>
      </c>
      <c r="H163" s="3">
        <f>D163/100</f>
        <v>7.000000000000001E-4</v>
      </c>
      <c r="I163" s="9">
        <f t="shared" si="10"/>
        <v>4.7831652039999895E-2</v>
      </c>
      <c r="J163" s="2">
        <f t="shared" si="12"/>
        <v>1</v>
      </c>
      <c r="K163" s="2">
        <f t="shared" si="13"/>
        <v>0</v>
      </c>
      <c r="L163" s="10">
        <f t="shared" si="14"/>
        <v>0</v>
      </c>
      <c r="M163" s="2" t="str">
        <f t="shared" si="11"/>
        <v>Feb</v>
      </c>
    </row>
    <row r="164" spans="1:13" x14ac:dyDescent="0.2">
      <c r="A164" s="1">
        <v>41699</v>
      </c>
      <c r="B164" s="2">
        <v>236.02799999999999</v>
      </c>
      <c r="C164" s="2">
        <v>6.7</v>
      </c>
      <c r="D164" s="2">
        <v>0.08</v>
      </c>
      <c r="E164" s="8">
        <v>4.7831652039999897</v>
      </c>
      <c r="F164" s="3">
        <f>B164/B152 - 1</f>
        <v>1.6126949139408042E-2</v>
      </c>
      <c r="G164" s="3">
        <f>C164/100</f>
        <v>6.7000000000000004E-2</v>
      </c>
      <c r="H164" s="3">
        <f>D164/100</f>
        <v>8.0000000000000004E-4</v>
      </c>
      <c r="I164" s="9">
        <f t="shared" si="10"/>
        <v>4.7831652039999895E-2</v>
      </c>
      <c r="J164" s="2">
        <f t="shared" si="12"/>
        <v>1</v>
      </c>
      <c r="K164" s="2">
        <f t="shared" si="13"/>
        <v>0</v>
      </c>
      <c r="L164" s="10">
        <f t="shared" si="14"/>
        <v>0</v>
      </c>
      <c r="M164" s="2" t="str">
        <f t="shared" si="11"/>
        <v>Mar</v>
      </c>
    </row>
    <row r="165" spans="1:13" x14ac:dyDescent="0.2">
      <c r="A165" s="1">
        <v>41730</v>
      </c>
      <c r="B165" s="2">
        <v>236.46799999999999</v>
      </c>
      <c r="C165" s="2">
        <v>6.2</v>
      </c>
      <c r="D165" s="2">
        <v>0.09</v>
      </c>
      <c r="E165" s="8">
        <v>4.7621982730000001</v>
      </c>
      <c r="F165" s="3">
        <f>B165/B153 - 1</f>
        <v>2.0151253036061689E-2</v>
      </c>
      <c r="G165" s="3">
        <f>C165/100</f>
        <v>6.2E-2</v>
      </c>
      <c r="H165" s="3">
        <f>D165/100</f>
        <v>8.9999999999999998E-4</v>
      </c>
      <c r="I165" s="9">
        <f t="shared" si="10"/>
        <v>4.7621982729999998E-2</v>
      </c>
      <c r="J165" s="2">
        <f t="shared" si="12"/>
        <v>1</v>
      </c>
      <c r="K165" s="2">
        <f t="shared" si="13"/>
        <v>0</v>
      </c>
      <c r="L165" s="10">
        <f t="shared" si="14"/>
        <v>0</v>
      </c>
      <c r="M165" s="2" t="str">
        <f t="shared" si="11"/>
        <v>Apr</v>
      </c>
    </row>
    <row r="166" spans="1:13" x14ac:dyDescent="0.2">
      <c r="A166" s="1">
        <v>41760</v>
      </c>
      <c r="B166" s="2">
        <v>236.91800000000001</v>
      </c>
      <c r="C166" s="2">
        <v>6.3</v>
      </c>
      <c r="D166" s="2">
        <v>0.09</v>
      </c>
      <c r="E166" s="8">
        <v>4.7621982730000001</v>
      </c>
      <c r="F166" s="3">
        <f>B166/B154 - 1</f>
        <v>2.1669476870798121E-2</v>
      </c>
      <c r="G166" s="3">
        <f>C166/100</f>
        <v>6.3E-2</v>
      </c>
      <c r="H166" s="3">
        <f>D166/100</f>
        <v>8.9999999999999998E-4</v>
      </c>
      <c r="I166" s="9">
        <f t="shared" si="10"/>
        <v>4.7621982729999998E-2</v>
      </c>
      <c r="J166" s="2">
        <f t="shared" si="12"/>
        <v>1</v>
      </c>
      <c r="K166" s="2">
        <f t="shared" si="13"/>
        <v>0</v>
      </c>
      <c r="L166" s="10">
        <f t="shared" si="14"/>
        <v>0</v>
      </c>
      <c r="M166" s="2" t="str">
        <f t="shared" si="11"/>
        <v>May</v>
      </c>
    </row>
    <row r="167" spans="1:13" x14ac:dyDescent="0.2">
      <c r="A167" s="1">
        <v>41791</v>
      </c>
      <c r="B167" s="2">
        <v>237.23099999999999</v>
      </c>
      <c r="C167" s="2">
        <v>6.1</v>
      </c>
      <c r="D167" s="2">
        <v>0.1</v>
      </c>
      <c r="E167" s="8">
        <v>4.7621982730000001</v>
      </c>
      <c r="F167" s="3">
        <f>B167/B155 - 1</f>
        <v>2.0589816945944195E-2</v>
      </c>
      <c r="G167" s="3">
        <f>C167/100</f>
        <v>6.0999999999999999E-2</v>
      </c>
      <c r="H167" s="3">
        <f>D167/100</f>
        <v>1E-3</v>
      </c>
      <c r="I167" s="9">
        <f t="shared" si="10"/>
        <v>4.7621982729999998E-2</v>
      </c>
      <c r="J167" s="2">
        <f t="shared" si="12"/>
        <v>1</v>
      </c>
      <c r="K167" s="2">
        <f t="shared" si="13"/>
        <v>0</v>
      </c>
      <c r="L167" s="10">
        <f t="shared" si="14"/>
        <v>0</v>
      </c>
      <c r="M167" s="2" t="str">
        <f t="shared" si="11"/>
        <v>Jun</v>
      </c>
    </row>
    <row r="168" spans="1:13" x14ac:dyDescent="0.2">
      <c r="A168" s="1">
        <v>41821</v>
      </c>
      <c r="B168" s="2">
        <v>237.49799999999999</v>
      </c>
      <c r="C168" s="2">
        <v>6.2</v>
      </c>
      <c r="D168" s="2">
        <v>0.09</v>
      </c>
      <c r="E168" s="8">
        <v>4.740936606</v>
      </c>
      <c r="F168" s="3">
        <f>B168/B156 - 1</f>
        <v>1.9742378703305974E-2</v>
      </c>
      <c r="G168" s="3">
        <f>C168/100</f>
        <v>6.2E-2</v>
      </c>
      <c r="H168" s="3">
        <f>D168/100</f>
        <v>8.9999999999999998E-4</v>
      </c>
      <c r="I168" s="9">
        <f t="shared" si="10"/>
        <v>4.7409366059999999E-2</v>
      </c>
      <c r="J168" s="2">
        <f t="shared" si="12"/>
        <v>1</v>
      </c>
      <c r="K168" s="2">
        <f t="shared" si="13"/>
        <v>0</v>
      </c>
      <c r="L168" s="10">
        <f t="shared" si="14"/>
        <v>0</v>
      </c>
      <c r="M168" s="2" t="str">
        <f t="shared" si="11"/>
        <v>Jul</v>
      </c>
    </row>
    <row r="169" spans="1:13" x14ac:dyDescent="0.2">
      <c r="A169" s="1">
        <v>41852</v>
      </c>
      <c r="B169" s="2">
        <v>237.46</v>
      </c>
      <c r="C169" s="2">
        <v>6.1</v>
      </c>
      <c r="D169" s="2">
        <v>0.09</v>
      </c>
      <c r="E169" s="8">
        <v>4.740936606</v>
      </c>
      <c r="F169" s="3">
        <f>B169/B157 - 1</f>
        <v>1.7150983482969062E-2</v>
      </c>
      <c r="G169" s="3">
        <f>C169/100</f>
        <v>6.0999999999999999E-2</v>
      </c>
      <c r="H169" s="3">
        <f>D169/100</f>
        <v>8.9999999999999998E-4</v>
      </c>
      <c r="I169" s="9">
        <f t="shared" si="10"/>
        <v>4.7409366059999999E-2</v>
      </c>
      <c r="J169" s="2">
        <f t="shared" si="12"/>
        <v>1</v>
      </c>
      <c r="K169" s="2">
        <f t="shared" si="13"/>
        <v>0</v>
      </c>
      <c r="L169" s="10">
        <f t="shared" si="14"/>
        <v>0</v>
      </c>
      <c r="M169" s="2" t="str">
        <f t="shared" si="11"/>
        <v>Aug</v>
      </c>
    </row>
    <row r="170" spans="1:13" x14ac:dyDescent="0.2">
      <c r="A170" s="1">
        <v>41883</v>
      </c>
      <c r="B170" s="2">
        <v>237.477</v>
      </c>
      <c r="C170" s="2">
        <v>5.9</v>
      </c>
      <c r="D170" s="2">
        <v>0.09</v>
      </c>
      <c r="E170" s="8">
        <v>4.740936606</v>
      </c>
      <c r="F170" s="3">
        <f>B170/B158 - 1</f>
        <v>1.6840509711232077E-2</v>
      </c>
      <c r="G170" s="3">
        <f>C170/100</f>
        <v>5.9000000000000004E-2</v>
      </c>
      <c r="H170" s="3">
        <f>D170/100</f>
        <v>8.9999999999999998E-4</v>
      </c>
      <c r="I170" s="9">
        <f t="shared" si="10"/>
        <v>4.7409366059999999E-2</v>
      </c>
      <c r="J170" s="2">
        <f t="shared" si="12"/>
        <v>1</v>
      </c>
      <c r="K170" s="2">
        <f t="shared" si="13"/>
        <v>0</v>
      </c>
      <c r="L170" s="10">
        <f t="shared" si="14"/>
        <v>0</v>
      </c>
      <c r="M170" s="2" t="str">
        <f t="shared" si="11"/>
        <v>Sep</v>
      </c>
    </row>
    <row r="171" spans="1:13" x14ac:dyDescent="0.2">
      <c r="A171" s="1">
        <v>41913</v>
      </c>
      <c r="B171" s="2">
        <v>237.43</v>
      </c>
      <c r="C171" s="2">
        <v>5.7</v>
      </c>
      <c r="D171" s="2">
        <v>0.09</v>
      </c>
      <c r="E171" s="8">
        <v>4.7195097289999897</v>
      </c>
      <c r="F171" s="3">
        <f>B171/B159 - 1</f>
        <v>1.6095417021513292E-2</v>
      </c>
      <c r="G171" s="3">
        <f>C171/100</f>
        <v>5.7000000000000002E-2</v>
      </c>
      <c r="H171" s="3">
        <f>D171/100</f>
        <v>8.9999999999999998E-4</v>
      </c>
      <c r="I171" s="9">
        <f t="shared" si="10"/>
        <v>4.7195097289999897E-2</v>
      </c>
      <c r="J171" s="2">
        <f t="shared" si="12"/>
        <v>1</v>
      </c>
      <c r="K171" s="2">
        <f t="shared" si="13"/>
        <v>0</v>
      </c>
      <c r="L171" s="10">
        <f t="shared" si="14"/>
        <v>0</v>
      </c>
      <c r="M171" s="2" t="str">
        <f t="shared" si="11"/>
        <v>Oct</v>
      </c>
    </row>
    <row r="172" spans="1:13" x14ac:dyDescent="0.2">
      <c r="A172" s="1">
        <v>41944</v>
      </c>
      <c r="B172" s="2">
        <v>236.983</v>
      </c>
      <c r="C172" s="2">
        <v>5.8</v>
      </c>
      <c r="D172" s="2">
        <v>0.09</v>
      </c>
      <c r="E172" s="8">
        <v>4.7195097289999897</v>
      </c>
      <c r="F172" s="3">
        <f>B172/B160 - 1</f>
        <v>1.231524989320798E-2</v>
      </c>
      <c r="G172" s="3">
        <f>C172/100</f>
        <v>5.7999999999999996E-2</v>
      </c>
      <c r="H172" s="3">
        <f>D172/100</f>
        <v>8.9999999999999998E-4</v>
      </c>
      <c r="I172" s="9">
        <f t="shared" si="10"/>
        <v>4.7195097289999897E-2</v>
      </c>
      <c r="J172" s="2">
        <f t="shared" si="12"/>
        <v>1</v>
      </c>
      <c r="K172" s="2">
        <f t="shared" si="13"/>
        <v>0</v>
      </c>
      <c r="L172" s="10">
        <f t="shared" si="14"/>
        <v>0</v>
      </c>
      <c r="M172" s="2" t="str">
        <f t="shared" si="11"/>
        <v>Nov</v>
      </c>
    </row>
    <row r="173" spans="1:13" x14ac:dyDescent="0.2">
      <c r="A173" s="1">
        <v>41974</v>
      </c>
      <c r="B173" s="2">
        <v>236.25200000000001</v>
      </c>
      <c r="C173" s="2">
        <v>5.6</v>
      </c>
      <c r="D173" s="2">
        <v>0.12</v>
      </c>
      <c r="E173" s="8">
        <v>4.7195097289999897</v>
      </c>
      <c r="F173" s="3">
        <f>B173/B161 - 1</f>
        <v>6.5312139196231911E-3</v>
      </c>
      <c r="G173" s="3">
        <f>C173/100</f>
        <v>5.5999999999999994E-2</v>
      </c>
      <c r="H173" s="3">
        <f>D173/100</f>
        <v>1.1999999999999999E-3</v>
      </c>
      <c r="I173" s="9">
        <f t="shared" si="10"/>
        <v>4.7195097289999897E-2</v>
      </c>
      <c r="J173" s="2">
        <f t="shared" si="12"/>
        <v>0</v>
      </c>
      <c r="K173" s="2">
        <f t="shared" si="13"/>
        <v>0</v>
      </c>
      <c r="L173" s="10">
        <f t="shared" si="14"/>
        <v>0</v>
      </c>
      <c r="M173" s="2" t="str">
        <f t="shared" si="11"/>
        <v>Dec</v>
      </c>
    </row>
    <row r="174" spans="1:13" x14ac:dyDescent="0.2">
      <c r="A174" s="1">
        <v>42005</v>
      </c>
      <c r="B174" s="2">
        <v>234.74700000000001</v>
      </c>
      <c r="C174" s="2">
        <v>5.7</v>
      </c>
      <c r="D174" s="2">
        <v>0.11</v>
      </c>
      <c r="E174" s="8">
        <v>4.698048397</v>
      </c>
      <c r="F174" s="3">
        <f>B174/B162 - 1</f>
        <v>-2.2993097820542818E-3</v>
      </c>
      <c r="G174" s="3">
        <f>C174/100</f>
        <v>5.7000000000000002E-2</v>
      </c>
      <c r="H174" s="3">
        <f>D174/100</f>
        <v>1.1000000000000001E-3</v>
      </c>
      <c r="I174" s="9">
        <f t="shared" si="10"/>
        <v>4.698048397E-2</v>
      </c>
      <c r="J174" s="2">
        <f t="shared" si="12"/>
        <v>0</v>
      </c>
      <c r="K174" s="2">
        <f t="shared" si="13"/>
        <v>0</v>
      </c>
      <c r="L174" s="10">
        <f t="shared" si="14"/>
        <v>0</v>
      </c>
      <c r="M174" s="2" t="str">
        <f t="shared" si="11"/>
        <v>Jan 2015</v>
      </c>
    </row>
    <row r="175" spans="1:13" x14ac:dyDescent="0.2">
      <c r="A175" s="1">
        <v>42036</v>
      </c>
      <c r="B175" s="2">
        <v>235.34200000000001</v>
      </c>
      <c r="C175" s="2">
        <v>5.5</v>
      </c>
      <c r="D175" s="2">
        <v>0.11</v>
      </c>
      <c r="E175" s="8">
        <v>4.698048397</v>
      </c>
      <c r="F175" s="3">
        <f>B175/B163 - 1</f>
        <v>-8.7031462935205361E-4</v>
      </c>
      <c r="G175" s="3">
        <f>C175/100</f>
        <v>5.5E-2</v>
      </c>
      <c r="H175" s="3">
        <f>D175/100</f>
        <v>1.1000000000000001E-3</v>
      </c>
      <c r="I175" s="9">
        <f t="shared" si="10"/>
        <v>4.698048397E-2</v>
      </c>
      <c r="J175" s="2">
        <f t="shared" si="12"/>
        <v>0</v>
      </c>
      <c r="K175" s="2">
        <f t="shared" si="13"/>
        <v>0</v>
      </c>
      <c r="L175" s="10">
        <f t="shared" si="14"/>
        <v>0</v>
      </c>
      <c r="M175" s="2" t="str">
        <f t="shared" si="11"/>
        <v>Feb</v>
      </c>
    </row>
    <row r="176" spans="1:13" x14ac:dyDescent="0.2">
      <c r="A176" s="1">
        <v>42064</v>
      </c>
      <c r="B176" s="2">
        <v>235.976</v>
      </c>
      <c r="C176" s="2">
        <v>5.4</v>
      </c>
      <c r="D176" s="2">
        <v>0.11</v>
      </c>
      <c r="E176" s="8">
        <v>4.698048397</v>
      </c>
      <c r="F176" s="3">
        <f>B176/B164 - 1</f>
        <v>-2.2031284423873476E-4</v>
      </c>
      <c r="G176" s="3">
        <f>C176/100</f>
        <v>5.4000000000000006E-2</v>
      </c>
      <c r="H176" s="3">
        <f>D176/100</f>
        <v>1.1000000000000001E-3</v>
      </c>
      <c r="I176" s="9">
        <f t="shared" si="10"/>
        <v>4.698048397E-2</v>
      </c>
      <c r="J176" s="2">
        <f t="shared" si="12"/>
        <v>0</v>
      </c>
      <c r="K176" s="2">
        <f t="shared" si="13"/>
        <v>0</v>
      </c>
      <c r="L176" s="10">
        <f t="shared" si="14"/>
        <v>0</v>
      </c>
      <c r="M176" s="2" t="str">
        <f t="shared" si="11"/>
        <v>Mar</v>
      </c>
    </row>
    <row r="177" spans="1:13" x14ac:dyDescent="0.2">
      <c r="A177" s="1">
        <v>42095</v>
      </c>
      <c r="B177" s="2">
        <v>236.22200000000001</v>
      </c>
      <c r="C177" s="2">
        <v>5.4</v>
      </c>
      <c r="D177" s="2">
        <v>0.12</v>
      </c>
      <c r="E177" s="8">
        <v>4.6766826720000001</v>
      </c>
      <c r="F177" s="3">
        <f>B177/B165 - 1</f>
        <v>-1.0403098939391064E-3</v>
      </c>
      <c r="G177" s="3">
        <f>C177/100</f>
        <v>5.4000000000000006E-2</v>
      </c>
      <c r="H177" s="3">
        <f>D177/100</f>
        <v>1.1999999999999999E-3</v>
      </c>
      <c r="I177" s="9">
        <f t="shared" si="10"/>
        <v>4.6766826720000002E-2</v>
      </c>
      <c r="J177" s="2">
        <f t="shared" si="12"/>
        <v>0</v>
      </c>
      <c r="K177" s="2">
        <f t="shared" si="13"/>
        <v>0</v>
      </c>
      <c r="L177" s="10">
        <f t="shared" si="14"/>
        <v>0</v>
      </c>
      <c r="M177" s="2" t="str">
        <f t="shared" si="11"/>
        <v>Apr</v>
      </c>
    </row>
    <row r="178" spans="1:13" x14ac:dyDescent="0.2">
      <c r="A178" s="1">
        <v>42125</v>
      </c>
      <c r="B178" s="2">
        <v>237.001</v>
      </c>
      <c r="C178" s="2">
        <v>5.6</v>
      </c>
      <c r="D178" s="2">
        <v>0.12</v>
      </c>
      <c r="E178" s="8">
        <v>4.6766826720000001</v>
      </c>
      <c r="F178" s="3">
        <f>B178/B166 - 1</f>
        <v>3.5033218244295838E-4</v>
      </c>
      <c r="G178" s="3">
        <f>C178/100</f>
        <v>5.5999999999999994E-2</v>
      </c>
      <c r="H178" s="3">
        <f>D178/100</f>
        <v>1.1999999999999999E-3</v>
      </c>
      <c r="I178" s="9">
        <f t="shared" si="10"/>
        <v>4.6766826720000002E-2</v>
      </c>
      <c r="J178" s="2">
        <f t="shared" si="12"/>
        <v>0</v>
      </c>
      <c r="K178" s="2">
        <f t="shared" si="13"/>
        <v>0</v>
      </c>
      <c r="L178" s="10">
        <f t="shared" si="14"/>
        <v>0</v>
      </c>
      <c r="M178" s="2" t="str">
        <f t="shared" si="11"/>
        <v>May</v>
      </c>
    </row>
    <row r="179" spans="1:13" x14ac:dyDescent="0.2">
      <c r="A179" s="1">
        <v>42156</v>
      </c>
      <c r="B179" s="2">
        <v>237.65700000000001</v>
      </c>
      <c r="C179" s="2">
        <v>5.3</v>
      </c>
      <c r="D179" s="2">
        <v>0.13</v>
      </c>
      <c r="E179" s="8">
        <v>4.6766826720000001</v>
      </c>
      <c r="F179" s="3">
        <f>B179/B167 - 1</f>
        <v>1.7957180975505249E-3</v>
      </c>
      <c r="G179" s="3">
        <f>C179/100</f>
        <v>5.2999999999999999E-2</v>
      </c>
      <c r="H179" s="3">
        <f>D179/100</f>
        <v>1.2999999999999999E-3</v>
      </c>
      <c r="I179" s="9">
        <f t="shared" si="10"/>
        <v>4.6766826720000002E-2</v>
      </c>
      <c r="J179" s="2">
        <f t="shared" si="12"/>
        <v>0</v>
      </c>
      <c r="K179" s="2">
        <f t="shared" si="13"/>
        <v>0</v>
      </c>
      <c r="L179" s="10">
        <f t="shared" si="14"/>
        <v>0</v>
      </c>
      <c r="M179" s="2" t="str">
        <f t="shared" si="11"/>
        <v>Jun</v>
      </c>
    </row>
    <row r="180" spans="1:13" x14ac:dyDescent="0.2">
      <c r="A180" s="1">
        <v>42186</v>
      </c>
      <c r="B180" s="2">
        <v>238.03399999999999</v>
      </c>
      <c r="C180" s="2">
        <v>5.2</v>
      </c>
      <c r="D180" s="2">
        <v>0.13</v>
      </c>
      <c r="E180" s="8">
        <v>4.6555400059999998</v>
      </c>
      <c r="F180" s="3">
        <f>B180/B168 - 1</f>
        <v>2.2568611104094582E-3</v>
      </c>
      <c r="G180" s="3">
        <f>C180/100</f>
        <v>5.2000000000000005E-2</v>
      </c>
      <c r="H180" s="3">
        <f>D180/100</f>
        <v>1.2999999999999999E-3</v>
      </c>
      <c r="I180" s="9">
        <f t="shared" si="10"/>
        <v>4.6555400060000002E-2</v>
      </c>
      <c r="J180" s="2">
        <f t="shared" si="12"/>
        <v>0</v>
      </c>
      <c r="K180" s="2">
        <f t="shared" si="13"/>
        <v>0</v>
      </c>
      <c r="L180" s="10">
        <f t="shared" si="14"/>
        <v>0</v>
      </c>
      <c r="M180" s="2" t="str">
        <f t="shared" si="11"/>
        <v>Jul</v>
      </c>
    </row>
    <row r="181" spans="1:13" x14ac:dyDescent="0.2">
      <c r="A181" s="1">
        <v>42217</v>
      </c>
      <c r="B181" s="2">
        <v>238.03299999999999</v>
      </c>
      <c r="C181" s="2">
        <v>5.0999999999999996</v>
      </c>
      <c r="D181" s="2">
        <v>0.14000000000000001</v>
      </c>
      <c r="E181" s="8">
        <v>4.6555400059999998</v>
      </c>
      <c r="F181" s="3">
        <f>B181/B169 - 1</f>
        <v>2.413037985344868E-3</v>
      </c>
      <c r="G181" s="3">
        <f>C181/100</f>
        <v>5.0999999999999997E-2</v>
      </c>
      <c r="H181" s="3">
        <f>D181/100</f>
        <v>1.4000000000000002E-3</v>
      </c>
      <c r="I181" s="9">
        <f t="shared" si="10"/>
        <v>4.6555400060000002E-2</v>
      </c>
      <c r="J181" s="2">
        <f t="shared" si="12"/>
        <v>0</v>
      </c>
      <c r="K181" s="2">
        <f t="shared" si="13"/>
        <v>0</v>
      </c>
      <c r="L181" s="10">
        <f t="shared" si="14"/>
        <v>0</v>
      </c>
      <c r="M181" s="2" t="str">
        <f t="shared" si="11"/>
        <v>Aug</v>
      </c>
    </row>
    <row r="182" spans="1:13" x14ac:dyDescent="0.2">
      <c r="A182" s="1">
        <v>42248</v>
      </c>
      <c r="B182" s="2">
        <v>237.49799999999999</v>
      </c>
      <c r="C182" s="2">
        <v>5</v>
      </c>
      <c r="D182" s="2">
        <v>0.14000000000000001</v>
      </c>
      <c r="E182" s="8">
        <v>4.6555400059999998</v>
      </c>
      <c r="F182" s="3">
        <f>B182/B170 - 1</f>
        <v>8.8429616341700878E-5</v>
      </c>
      <c r="G182" s="3">
        <f>C182/100</f>
        <v>0.05</v>
      </c>
      <c r="H182" s="3">
        <f>D182/100</f>
        <v>1.4000000000000002E-3</v>
      </c>
      <c r="I182" s="9">
        <f t="shared" si="10"/>
        <v>4.6555400060000002E-2</v>
      </c>
      <c r="J182" s="2">
        <f t="shared" si="12"/>
        <v>0</v>
      </c>
      <c r="K182" s="2">
        <f t="shared" si="13"/>
        <v>0</v>
      </c>
      <c r="L182" s="10">
        <f t="shared" si="14"/>
        <v>0</v>
      </c>
      <c r="M182" s="2" t="str">
        <f t="shared" si="11"/>
        <v>Sep</v>
      </c>
    </row>
    <row r="183" spans="1:13" x14ac:dyDescent="0.2">
      <c r="A183" s="1">
        <v>42278</v>
      </c>
      <c r="B183" s="2">
        <v>237.733</v>
      </c>
      <c r="C183" s="2">
        <v>5</v>
      </c>
      <c r="D183" s="2">
        <v>0.12</v>
      </c>
      <c r="E183" s="8">
        <v>4.6347433669999996</v>
      </c>
      <c r="F183" s="3">
        <f>B183/B171 - 1</f>
        <v>1.2761656067050708E-3</v>
      </c>
      <c r="G183" s="3">
        <f>C183/100</f>
        <v>0.05</v>
      </c>
      <c r="H183" s="3">
        <f>D183/100</f>
        <v>1.1999999999999999E-3</v>
      </c>
      <c r="I183" s="9">
        <f t="shared" si="10"/>
        <v>4.6347433669999993E-2</v>
      </c>
      <c r="J183" s="2">
        <f t="shared" si="12"/>
        <v>0</v>
      </c>
      <c r="K183" s="2">
        <f t="shared" si="13"/>
        <v>0</v>
      </c>
      <c r="L183" s="10">
        <f t="shared" si="14"/>
        <v>0</v>
      </c>
      <c r="M183" s="2" t="str">
        <f t="shared" si="11"/>
        <v>Oct</v>
      </c>
    </row>
    <row r="184" spans="1:13" x14ac:dyDescent="0.2">
      <c r="A184" s="1">
        <v>42309</v>
      </c>
      <c r="B184" s="2">
        <v>238.017</v>
      </c>
      <c r="C184" s="2">
        <v>5.0999999999999996</v>
      </c>
      <c r="D184" s="2">
        <v>0.12</v>
      </c>
      <c r="E184" s="8">
        <v>4.6347433669999996</v>
      </c>
      <c r="F184" s="3">
        <f>B184/B172 - 1</f>
        <v>4.3631821691851869E-3</v>
      </c>
      <c r="G184" s="3">
        <f>C184/100</f>
        <v>5.0999999999999997E-2</v>
      </c>
      <c r="H184" s="3">
        <f>D184/100</f>
        <v>1.1999999999999999E-3</v>
      </c>
      <c r="I184" s="9">
        <f t="shared" si="10"/>
        <v>4.6347433669999993E-2</v>
      </c>
      <c r="J184" s="2">
        <f t="shared" si="12"/>
        <v>0</v>
      </c>
      <c r="K184" s="2">
        <f t="shared" si="13"/>
        <v>0</v>
      </c>
      <c r="L184" s="10">
        <f t="shared" si="14"/>
        <v>0</v>
      </c>
      <c r="M184" s="2" t="str">
        <f t="shared" si="11"/>
        <v>Nov</v>
      </c>
    </row>
    <row r="185" spans="1:13" x14ac:dyDescent="0.2">
      <c r="A185" s="1">
        <v>42339</v>
      </c>
      <c r="B185" s="2">
        <v>237.761</v>
      </c>
      <c r="C185" s="2">
        <v>5</v>
      </c>
      <c r="D185" s="2">
        <v>0.24</v>
      </c>
      <c r="E185" s="8">
        <v>4.6347433669999996</v>
      </c>
      <c r="F185" s="3">
        <f>B185/B173 - 1</f>
        <v>6.3872475153647912E-3</v>
      </c>
      <c r="G185" s="3">
        <f>C185/100</f>
        <v>0.05</v>
      </c>
      <c r="H185" s="3">
        <f>D185/100</f>
        <v>2.3999999999999998E-3</v>
      </c>
      <c r="I185" s="9">
        <f t="shared" si="10"/>
        <v>4.6347433669999993E-2</v>
      </c>
      <c r="J185" s="2">
        <f t="shared" si="12"/>
        <v>0</v>
      </c>
      <c r="K185" s="2">
        <f t="shared" si="13"/>
        <v>0</v>
      </c>
      <c r="L185" s="10">
        <f t="shared" si="14"/>
        <v>0</v>
      </c>
      <c r="M185" s="2" t="str">
        <f t="shared" si="11"/>
        <v>Dec</v>
      </c>
    </row>
    <row r="186" spans="1:13" x14ac:dyDescent="0.2">
      <c r="A186" s="1">
        <v>42370</v>
      </c>
      <c r="B186" s="2">
        <v>237.65199999999999</v>
      </c>
      <c r="C186" s="2">
        <v>4.8</v>
      </c>
      <c r="D186" s="2">
        <v>0.34</v>
      </c>
      <c r="E186" s="8">
        <v>4.6144094449999997</v>
      </c>
      <c r="F186" s="3">
        <f>B186/B174 - 1</f>
        <v>1.2375025026943876E-2</v>
      </c>
      <c r="G186" s="3">
        <f>C186/100</f>
        <v>4.8000000000000001E-2</v>
      </c>
      <c r="H186" s="3">
        <f>D186/100</f>
        <v>3.4000000000000002E-3</v>
      </c>
      <c r="I186" s="9">
        <f t="shared" si="10"/>
        <v>4.6144094449999999E-2</v>
      </c>
      <c r="J186" s="2">
        <f t="shared" si="12"/>
        <v>1</v>
      </c>
      <c r="K186" s="2">
        <f t="shared" si="13"/>
        <v>0</v>
      </c>
      <c r="L186" s="10">
        <f t="shared" si="14"/>
        <v>0</v>
      </c>
      <c r="M186" s="2" t="str">
        <f t="shared" si="11"/>
        <v>Jan 2016</v>
      </c>
    </row>
    <row r="187" spans="1:13" x14ac:dyDescent="0.2">
      <c r="A187" s="1">
        <v>42401</v>
      </c>
      <c r="B187" s="2">
        <v>237.33600000000001</v>
      </c>
      <c r="C187" s="2">
        <v>4.9000000000000004</v>
      </c>
      <c r="D187" s="2">
        <v>0.38</v>
      </c>
      <c r="E187" s="8">
        <v>4.6144094449999997</v>
      </c>
      <c r="F187" s="3">
        <f>B187/B175 - 1</f>
        <v>8.4727757901266187E-3</v>
      </c>
      <c r="G187" s="3">
        <f>C187/100</f>
        <v>4.9000000000000002E-2</v>
      </c>
      <c r="H187" s="3">
        <f>D187/100</f>
        <v>3.8E-3</v>
      </c>
      <c r="I187" s="9">
        <f t="shared" si="10"/>
        <v>4.6144094449999999E-2</v>
      </c>
      <c r="J187" s="2">
        <f t="shared" si="12"/>
        <v>0</v>
      </c>
      <c r="K187" s="2">
        <f t="shared" si="13"/>
        <v>0</v>
      </c>
      <c r="L187" s="10">
        <f t="shared" si="14"/>
        <v>0</v>
      </c>
      <c r="M187" s="2" t="str">
        <f t="shared" si="11"/>
        <v>Feb</v>
      </c>
    </row>
    <row r="188" spans="1:13" x14ac:dyDescent="0.2">
      <c r="A188" s="1">
        <v>42430</v>
      </c>
      <c r="B188" s="2">
        <v>238.08</v>
      </c>
      <c r="C188" s="2">
        <v>5</v>
      </c>
      <c r="D188" s="2">
        <v>0.36</v>
      </c>
      <c r="E188" s="8">
        <v>4.6144094449999997</v>
      </c>
      <c r="F188" s="3">
        <f>B188/B176 - 1</f>
        <v>8.9161609655219465E-3</v>
      </c>
      <c r="G188" s="3">
        <f>C188/100</f>
        <v>0.05</v>
      </c>
      <c r="H188" s="3">
        <f>D188/100</f>
        <v>3.5999999999999999E-3</v>
      </c>
      <c r="I188" s="9">
        <f t="shared" si="10"/>
        <v>4.6144094449999999E-2</v>
      </c>
      <c r="J188" s="2">
        <f t="shared" si="12"/>
        <v>0</v>
      </c>
      <c r="K188" s="2">
        <f t="shared" si="13"/>
        <v>0</v>
      </c>
      <c r="L188" s="10">
        <f t="shared" si="14"/>
        <v>0</v>
      </c>
      <c r="M188" s="2" t="str">
        <f t="shared" si="11"/>
        <v>Mar</v>
      </c>
    </row>
    <row r="189" spans="1:13" x14ac:dyDescent="0.2">
      <c r="A189" s="1">
        <v>42461</v>
      </c>
      <c r="B189" s="2">
        <v>238.99199999999999</v>
      </c>
      <c r="C189" s="2">
        <v>5.0999999999999996</v>
      </c>
      <c r="D189" s="2">
        <v>0.37</v>
      </c>
      <c r="E189" s="8">
        <v>4.5946469689999896</v>
      </c>
      <c r="F189" s="3">
        <f>B189/B177 - 1</f>
        <v>1.1726257503534843E-2</v>
      </c>
      <c r="G189" s="3">
        <f>C189/100</f>
        <v>5.0999999999999997E-2</v>
      </c>
      <c r="H189" s="3">
        <f>D189/100</f>
        <v>3.7000000000000002E-3</v>
      </c>
      <c r="I189" s="9">
        <f t="shared" si="10"/>
        <v>4.5946469689999894E-2</v>
      </c>
      <c r="J189" s="2">
        <f t="shared" si="12"/>
        <v>1</v>
      </c>
      <c r="K189" s="2">
        <f t="shared" si="13"/>
        <v>0</v>
      </c>
      <c r="L189" s="10">
        <f t="shared" si="14"/>
        <v>0</v>
      </c>
      <c r="M189" s="2" t="str">
        <f t="shared" si="11"/>
        <v>Apr</v>
      </c>
    </row>
    <row r="190" spans="1:13" x14ac:dyDescent="0.2">
      <c r="A190" s="1">
        <v>42491</v>
      </c>
      <c r="B190" s="2">
        <v>239.55699999999999</v>
      </c>
      <c r="C190" s="2">
        <v>4.8</v>
      </c>
      <c r="D190" s="2">
        <v>0.37</v>
      </c>
      <c r="E190" s="8">
        <v>4.5946469689999896</v>
      </c>
      <c r="F190" s="3">
        <f>B190/B178 - 1</f>
        <v>1.0784764621246223E-2</v>
      </c>
      <c r="G190" s="3">
        <f>C190/100</f>
        <v>4.8000000000000001E-2</v>
      </c>
      <c r="H190" s="3">
        <f>D190/100</f>
        <v>3.7000000000000002E-3</v>
      </c>
      <c r="I190" s="9">
        <f t="shared" si="10"/>
        <v>4.5946469689999894E-2</v>
      </c>
      <c r="J190" s="2">
        <f t="shared" si="12"/>
        <v>1</v>
      </c>
      <c r="K190" s="2">
        <f t="shared" si="13"/>
        <v>0</v>
      </c>
      <c r="L190" s="10">
        <f t="shared" si="14"/>
        <v>0</v>
      </c>
      <c r="M190" s="2" t="str">
        <f t="shared" si="11"/>
        <v>May</v>
      </c>
    </row>
    <row r="191" spans="1:13" x14ac:dyDescent="0.2">
      <c r="A191" s="1">
        <v>42522</v>
      </c>
      <c r="B191" s="2">
        <v>240.22200000000001</v>
      </c>
      <c r="C191" s="2">
        <v>4.9000000000000004</v>
      </c>
      <c r="D191" s="2">
        <v>0.38</v>
      </c>
      <c r="E191" s="8">
        <v>4.5946469689999896</v>
      </c>
      <c r="F191" s="3">
        <f>B191/B179 - 1</f>
        <v>1.0792865347959424E-2</v>
      </c>
      <c r="G191" s="3">
        <f>C191/100</f>
        <v>4.9000000000000002E-2</v>
      </c>
      <c r="H191" s="3">
        <f>D191/100</f>
        <v>3.8E-3</v>
      </c>
      <c r="I191" s="9">
        <f t="shared" si="10"/>
        <v>4.5946469689999894E-2</v>
      </c>
      <c r="J191" s="2">
        <f t="shared" si="12"/>
        <v>1</v>
      </c>
      <c r="K191" s="2">
        <f t="shared" si="13"/>
        <v>0</v>
      </c>
      <c r="L191" s="10">
        <f t="shared" si="14"/>
        <v>0</v>
      </c>
      <c r="M191" s="2" t="str">
        <f t="shared" si="11"/>
        <v>Jun</v>
      </c>
    </row>
    <row r="192" spans="1:13" x14ac:dyDescent="0.2">
      <c r="A192" s="1">
        <v>42552</v>
      </c>
      <c r="B192" s="2">
        <v>240.101</v>
      </c>
      <c r="C192" s="2">
        <v>4.8</v>
      </c>
      <c r="D192" s="2">
        <v>0.39</v>
      </c>
      <c r="E192" s="8">
        <v>4.5755551570000002</v>
      </c>
      <c r="F192" s="3">
        <f>B192/B180 - 1</f>
        <v>8.6836334305182561E-3</v>
      </c>
      <c r="G192" s="3">
        <f>C192/100</f>
        <v>4.8000000000000001E-2</v>
      </c>
      <c r="H192" s="3">
        <f>D192/100</f>
        <v>3.9000000000000003E-3</v>
      </c>
      <c r="I192" s="9">
        <f t="shared" si="10"/>
        <v>4.5755551570000004E-2</v>
      </c>
      <c r="J192" s="2">
        <f t="shared" si="12"/>
        <v>0</v>
      </c>
      <c r="K192" s="2">
        <f t="shared" si="13"/>
        <v>0</v>
      </c>
      <c r="L192" s="10">
        <f t="shared" si="14"/>
        <v>0</v>
      </c>
      <c r="M192" s="2" t="str">
        <f t="shared" si="11"/>
        <v>Jul</v>
      </c>
    </row>
    <row r="193" spans="1:13" x14ac:dyDescent="0.2">
      <c r="A193" s="1">
        <v>42583</v>
      </c>
      <c r="B193" s="2">
        <v>240.54499999999999</v>
      </c>
      <c r="C193" s="2">
        <v>4.9000000000000004</v>
      </c>
      <c r="D193" s="2">
        <v>0.4</v>
      </c>
      <c r="E193" s="8">
        <v>4.5755551570000002</v>
      </c>
      <c r="F193" s="3">
        <f>B193/B181 - 1</f>
        <v>1.0553158595656864E-2</v>
      </c>
      <c r="G193" s="3">
        <f>C193/100</f>
        <v>4.9000000000000002E-2</v>
      </c>
      <c r="H193" s="3">
        <f>D193/100</f>
        <v>4.0000000000000001E-3</v>
      </c>
      <c r="I193" s="9">
        <f t="shared" si="10"/>
        <v>4.5755551570000004E-2</v>
      </c>
      <c r="J193" s="2">
        <f t="shared" si="12"/>
        <v>1</v>
      </c>
      <c r="K193" s="2">
        <f t="shared" si="13"/>
        <v>0</v>
      </c>
      <c r="L193" s="10">
        <f t="shared" si="14"/>
        <v>0</v>
      </c>
      <c r="M193" s="2" t="str">
        <f t="shared" si="11"/>
        <v>Aug</v>
      </c>
    </row>
    <row r="194" spans="1:13" x14ac:dyDescent="0.2">
      <c r="A194" s="1">
        <v>42614</v>
      </c>
      <c r="B194" s="2">
        <v>241.17599999999999</v>
      </c>
      <c r="C194" s="2">
        <v>5</v>
      </c>
      <c r="D194" s="2">
        <v>0.4</v>
      </c>
      <c r="E194" s="8">
        <v>4.5755551570000002</v>
      </c>
      <c r="F194" s="3">
        <f>B194/B182 - 1</f>
        <v>1.5486446201652182E-2</v>
      </c>
      <c r="G194" s="3">
        <f>C194/100</f>
        <v>0.05</v>
      </c>
      <c r="H194" s="3">
        <f>D194/100</f>
        <v>4.0000000000000001E-3</v>
      </c>
      <c r="I194" s="9">
        <f t="shared" si="10"/>
        <v>4.5755551570000004E-2</v>
      </c>
      <c r="J194" s="2">
        <f t="shared" si="12"/>
        <v>1</v>
      </c>
      <c r="K194" s="2">
        <f t="shared" si="13"/>
        <v>0</v>
      </c>
      <c r="L194" s="10">
        <f t="shared" si="14"/>
        <v>0</v>
      </c>
      <c r="M194" s="2" t="str">
        <f t="shared" si="11"/>
        <v>Sep</v>
      </c>
    </row>
    <row r="195" spans="1:13" x14ac:dyDescent="0.2">
      <c r="A195" s="1">
        <v>42644</v>
      </c>
      <c r="B195" s="2">
        <v>241.74100000000001</v>
      </c>
      <c r="C195" s="2">
        <v>4.9000000000000004</v>
      </c>
      <c r="D195" s="2">
        <v>0.4</v>
      </c>
      <c r="E195" s="8">
        <v>4.5572223459999996</v>
      </c>
      <c r="F195" s="3">
        <f>B195/B183 - 1</f>
        <v>1.685924966243646E-2</v>
      </c>
      <c r="G195" s="3">
        <f>C195/100</f>
        <v>4.9000000000000002E-2</v>
      </c>
      <c r="H195" s="3">
        <f>D195/100</f>
        <v>4.0000000000000001E-3</v>
      </c>
      <c r="I195" s="9">
        <f t="shared" ref="I195:I258" si="15">E195/100</f>
        <v>4.5572223459999998E-2</v>
      </c>
      <c r="J195" s="2">
        <f t="shared" si="12"/>
        <v>1</v>
      </c>
      <c r="K195" s="2">
        <f t="shared" si="13"/>
        <v>0</v>
      </c>
      <c r="L195" s="10">
        <f t="shared" si="14"/>
        <v>0</v>
      </c>
      <c r="M195" s="2" t="str">
        <f t="shared" ref="M195:M258" si="16">IF(ROW(A195)=ROW($A$2),
    TEXT(A195,"mmm yyyy"),
    IF(MONTH(A195)=1,
       TEXT(A195,"mmm yyyy"),
       TEXT(A195,"mmm")))</f>
        <v>Oct</v>
      </c>
    </row>
    <row r="196" spans="1:13" x14ac:dyDescent="0.2">
      <c r="A196" s="1">
        <v>42675</v>
      </c>
      <c r="B196" s="2">
        <v>242.02600000000001</v>
      </c>
      <c r="C196" s="2">
        <v>4.7</v>
      </c>
      <c r="D196" s="2">
        <v>0.41</v>
      </c>
      <c r="E196" s="8">
        <v>4.5572223459999996</v>
      </c>
      <c r="F196" s="3">
        <f>B196/B184 - 1</f>
        <v>1.6843334719788938E-2</v>
      </c>
      <c r="G196" s="3">
        <f>C196/100</f>
        <v>4.7E-2</v>
      </c>
      <c r="H196" s="3">
        <f>D196/100</f>
        <v>4.0999999999999995E-3</v>
      </c>
      <c r="I196" s="9">
        <f t="shared" si="15"/>
        <v>4.5572223459999998E-2</v>
      </c>
      <c r="J196" s="2">
        <f t="shared" si="12"/>
        <v>1</v>
      </c>
      <c r="K196" s="2">
        <f t="shared" si="13"/>
        <v>0</v>
      </c>
      <c r="L196" s="10">
        <f t="shared" si="14"/>
        <v>0</v>
      </c>
      <c r="M196" s="2" t="str">
        <f t="shared" si="16"/>
        <v>Nov</v>
      </c>
    </row>
    <row r="197" spans="1:13" x14ac:dyDescent="0.2">
      <c r="A197" s="1">
        <v>42705</v>
      </c>
      <c r="B197" s="2">
        <v>242.637</v>
      </c>
      <c r="C197" s="2">
        <v>4.7</v>
      </c>
      <c r="D197" s="2">
        <v>0.54</v>
      </c>
      <c r="E197" s="8">
        <v>4.5572223459999996</v>
      </c>
      <c r="F197" s="3">
        <f>B197/B185 - 1</f>
        <v>2.0507989115119862E-2</v>
      </c>
      <c r="G197" s="3">
        <f>C197/100</f>
        <v>4.7E-2</v>
      </c>
      <c r="H197" s="3">
        <f>D197/100</f>
        <v>5.4000000000000003E-3</v>
      </c>
      <c r="I197" s="9">
        <f t="shared" si="15"/>
        <v>4.5572223459999998E-2</v>
      </c>
      <c r="J197" s="2">
        <f t="shared" si="12"/>
        <v>1</v>
      </c>
      <c r="K197" s="2">
        <f t="shared" si="13"/>
        <v>0</v>
      </c>
      <c r="L197" s="10">
        <f t="shared" si="14"/>
        <v>0</v>
      </c>
      <c r="M197" s="2" t="str">
        <f t="shared" si="16"/>
        <v>Dec</v>
      </c>
    </row>
    <row r="198" spans="1:13" x14ac:dyDescent="0.2">
      <c r="A198" s="1">
        <v>42736</v>
      </c>
      <c r="B198" s="2">
        <v>243.61799999999999</v>
      </c>
      <c r="C198" s="2">
        <v>4.7</v>
      </c>
      <c r="D198" s="2">
        <v>0.65</v>
      </c>
      <c r="E198" s="8">
        <v>4.5397248010000002</v>
      </c>
      <c r="F198" s="3">
        <f>B198/B186 - 1</f>
        <v>2.5103933482571117E-2</v>
      </c>
      <c r="G198" s="3">
        <f>C198/100</f>
        <v>4.7E-2</v>
      </c>
      <c r="H198" s="3">
        <f>D198/100</f>
        <v>6.5000000000000006E-3</v>
      </c>
      <c r="I198" s="9">
        <f t="shared" si="15"/>
        <v>4.5397248010000002E-2</v>
      </c>
      <c r="J198" s="2">
        <f t="shared" si="12"/>
        <v>1</v>
      </c>
      <c r="K198" s="2">
        <f t="shared" si="13"/>
        <v>0</v>
      </c>
      <c r="L198" s="10">
        <f t="shared" si="14"/>
        <v>0</v>
      </c>
      <c r="M198" s="2" t="str">
        <f t="shared" si="16"/>
        <v>Jan 2017</v>
      </c>
    </row>
    <row r="199" spans="1:13" x14ac:dyDescent="0.2">
      <c r="A199" s="1">
        <v>42767</v>
      </c>
      <c r="B199" s="2">
        <v>244.006</v>
      </c>
      <c r="C199" s="2">
        <v>4.5999999999999996</v>
      </c>
      <c r="D199" s="2">
        <v>0.66</v>
      </c>
      <c r="E199" s="8">
        <v>4.5397248010000002</v>
      </c>
      <c r="F199" s="3">
        <f>B199/B187 - 1</f>
        <v>2.8103616813294208E-2</v>
      </c>
      <c r="G199" s="3">
        <f>C199/100</f>
        <v>4.5999999999999999E-2</v>
      </c>
      <c r="H199" s="3">
        <f>D199/100</f>
        <v>6.6E-3</v>
      </c>
      <c r="I199" s="9">
        <f t="shared" si="15"/>
        <v>4.5397248010000002E-2</v>
      </c>
      <c r="J199" s="2">
        <f t="shared" si="12"/>
        <v>1</v>
      </c>
      <c r="K199" s="2">
        <f t="shared" si="13"/>
        <v>0</v>
      </c>
      <c r="L199" s="10">
        <f t="shared" si="14"/>
        <v>0</v>
      </c>
      <c r="M199" s="2" t="str">
        <f t="shared" si="16"/>
        <v>Feb</v>
      </c>
    </row>
    <row r="200" spans="1:13" x14ac:dyDescent="0.2">
      <c r="A200" s="1">
        <v>42795</v>
      </c>
      <c r="B200" s="2">
        <v>243.892</v>
      </c>
      <c r="C200" s="2">
        <v>4.4000000000000004</v>
      </c>
      <c r="D200" s="2">
        <v>0.79</v>
      </c>
      <c r="E200" s="8">
        <v>4.5397248010000002</v>
      </c>
      <c r="F200" s="3">
        <f>B200/B188 - 1</f>
        <v>2.44119623655914E-2</v>
      </c>
      <c r="G200" s="3">
        <f>C200/100</f>
        <v>4.4000000000000004E-2</v>
      </c>
      <c r="H200" s="3">
        <f>D200/100</f>
        <v>7.9000000000000008E-3</v>
      </c>
      <c r="I200" s="9">
        <f t="shared" si="15"/>
        <v>4.5397248010000002E-2</v>
      </c>
      <c r="J200" s="2">
        <f t="shared" si="12"/>
        <v>1</v>
      </c>
      <c r="K200" s="2">
        <f t="shared" si="13"/>
        <v>1</v>
      </c>
      <c r="L200" s="10">
        <f t="shared" si="14"/>
        <v>1</v>
      </c>
      <c r="M200" s="2" t="str">
        <f t="shared" si="16"/>
        <v>Mar</v>
      </c>
    </row>
    <row r="201" spans="1:13" x14ac:dyDescent="0.2">
      <c r="A201" s="1">
        <v>42826</v>
      </c>
      <c r="B201" s="2">
        <v>244.19300000000001</v>
      </c>
      <c r="C201" s="2">
        <v>4.4000000000000004</v>
      </c>
      <c r="D201" s="2">
        <v>0.9</v>
      </c>
      <c r="E201" s="8">
        <v>4.5231257410000003</v>
      </c>
      <c r="F201" s="3">
        <f>B201/B189 - 1</f>
        <v>2.176223471915395E-2</v>
      </c>
      <c r="G201" s="3">
        <f>C201/100</f>
        <v>4.4000000000000004E-2</v>
      </c>
      <c r="H201" s="3">
        <f>D201/100</f>
        <v>9.0000000000000011E-3</v>
      </c>
      <c r="I201" s="9">
        <f t="shared" si="15"/>
        <v>4.5231257410000003E-2</v>
      </c>
      <c r="J201" s="2">
        <f t="shared" si="12"/>
        <v>1</v>
      </c>
      <c r="K201" s="2">
        <f t="shared" si="13"/>
        <v>1</v>
      </c>
      <c r="L201" s="10">
        <f t="shared" si="14"/>
        <v>1</v>
      </c>
      <c r="M201" s="2" t="str">
        <f t="shared" si="16"/>
        <v>Apr</v>
      </c>
    </row>
    <row r="202" spans="1:13" x14ac:dyDescent="0.2">
      <c r="A202" s="1">
        <v>42856</v>
      </c>
      <c r="B202" s="2">
        <v>244.00399999999999</v>
      </c>
      <c r="C202" s="2">
        <v>4.4000000000000004</v>
      </c>
      <c r="D202" s="2">
        <v>0.91</v>
      </c>
      <c r="E202" s="8">
        <v>4.5231257410000003</v>
      </c>
      <c r="F202" s="3">
        <f>B202/B190 - 1</f>
        <v>1.8563431667619756E-2</v>
      </c>
      <c r="G202" s="3">
        <f>C202/100</f>
        <v>4.4000000000000004E-2</v>
      </c>
      <c r="H202" s="3">
        <f>D202/100</f>
        <v>9.1000000000000004E-3</v>
      </c>
      <c r="I202" s="9">
        <f t="shared" si="15"/>
        <v>4.5231257410000003E-2</v>
      </c>
      <c r="J202" s="2">
        <f t="shared" si="12"/>
        <v>1</v>
      </c>
      <c r="K202" s="2">
        <f t="shared" si="13"/>
        <v>1</v>
      </c>
      <c r="L202" s="10">
        <f t="shared" si="14"/>
        <v>1</v>
      </c>
      <c r="M202" s="2" t="str">
        <f t="shared" si="16"/>
        <v>May</v>
      </c>
    </row>
    <row r="203" spans="1:13" x14ac:dyDescent="0.2">
      <c r="A203" s="1">
        <v>42887</v>
      </c>
      <c r="B203" s="2">
        <v>244.16300000000001</v>
      </c>
      <c r="C203" s="2">
        <v>4.3</v>
      </c>
      <c r="D203" s="2">
        <v>1.04</v>
      </c>
      <c r="E203" s="8">
        <v>4.5231257410000003</v>
      </c>
      <c r="F203" s="3">
        <f>B203/B191 - 1</f>
        <v>1.6405658099591269E-2</v>
      </c>
      <c r="G203" s="3">
        <f>C203/100</f>
        <v>4.2999999999999997E-2</v>
      </c>
      <c r="H203" s="3">
        <f>D203/100</f>
        <v>1.04E-2</v>
      </c>
      <c r="I203" s="9">
        <f t="shared" si="15"/>
        <v>4.5231257410000003E-2</v>
      </c>
      <c r="J203" s="2">
        <f t="shared" si="12"/>
        <v>1</v>
      </c>
      <c r="K203" s="2">
        <f t="shared" si="13"/>
        <v>1</v>
      </c>
      <c r="L203" s="10">
        <f t="shared" si="14"/>
        <v>1</v>
      </c>
      <c r="M203" s="2" t="str">
        <f t="shared" si="16"/>
        <v>Jun</v>
      </c>
    </row>
    <row r="204" spans="1:13" x14ac:dyDescent="0.2">
      <c r="A204" s="1">
        <v>42917</v>
      </c>
      <c r="B204" s="2">
        <v>244.24299999999999</v>
      </c>
      <c r="C204" s="2">
        <v>4.3</v>
      </c>
      <c r="D204" s="2">
        <v>1.1499999999999999</v>
      </c>
      <c r="E204" s="8">
        <v>4.507474599</v>
      </c>
      <c r="F204" s="3">
        <f>B204/B192 - 1</f>
        <v>1.7251073506566073E-2</v>
      </c>
      <c r="G204" s="3">
        <f>C204/100</f>
        <v>4.2999999999999997E-2</v>
      </c>
      <c r="H204" s="3">
        <f>D204/100</f>
        <v>1.15E-2</v>
      </c>
      <c r="I204" s="9">
        <f t="shared" si="15"/>
        <v>4.5074745989999998E-2</v>
      </c>
      <c r="J204" s="2">
        <f t="shared" si="12"/>
        <v>1</v>
      </c>
      <c r="K204" s="2">
        <f t="shared" si="13"/>
        <v>1</v>
      </c>
      <c r="L204" s="10">
        <f t="shared" si="14"/>
        <v>1</v>
      </c>
      <c r="M204" s="2" t="str">
        <f t="shared" si="16"/>
        <v>Jul</v>
      </c>
    </row>
    <row r="205" spans="1:13" x14ac:dyDescent="0.2">
      <c r="A205" s="1">
        <v>42948</v>
      </c>
      <c r="B205" s="2">
        <v>245.18299999999999</v>
      </c>
      <c r="C205" s="2">
        <v>4.4000000000000004</v>
      </c>
      <c r="D205" s="2">
        <v>1.1599999999999999</v>
      </c>
      <c r="E205" s="8">
        <v>4.507474599</v>
      </c>
      <c r="F205" s="3">
        <f>B205/B193 - 1</f>
        <v>1.9281215572969801E-2</v>
      </c>
      <c r="G205" s="3">
        <f>C205/100</f>
        <v>4.4000000000000004E-2</v>
      </c>
      <c r="H205" s="3">
        <f>D205/100</f>
        <v>1.1599999999999999E-2</v>
      </c>
      <c r="I205" s="9">
        <f t="shared" si="15"/>
        <v>4.5074745989999998E-2</v>
      </c>
      <c r="J205" s="2">
        <f t="shared" si="12"/>
        <v>1</v>
      </c>
      <c r="K205" s="2">
        <f t="shared" si="13"/>
        <v>1</v>
      </c>
      <c r="L205" s="10">
        <f t="shared" si="14"/>
        <v>1</v>
      </c>
      <c r="M205" s="2" t="str">
        <f t="shared" si="16"/>
        <v>Aug</v>
      </c>
    </row>
    <row r="206" spans="1:13" x14ac:dyDescent="0.2">
      <c r="A206" s="1">
        <v>42979</v>
      </c>
      <c r="B206" s="2">
        <v>246.435</v>
      </c>
      <c r="C206" s="2">
        <v>4.3</v>
      </c>
      <c r="D206" s="2">
        <v>1.1499999999999999</v>
      </c>
      <c r="E206" s="8">
        <v>4.507474599</v>
      </c>
      <c r="F206" s="3">
        <f>B206/B194 - 1</f>
        <v>2.1805652303711787E-2</v>
      </c>
      <c r="G206" s="3">
        <f>C206/100</f>
        <v>4.2999999999999997E-2</v>
      </c>
      <c r="H206" s="3">
        <f>D206/100</f>
        <v>1.15E-2</v>
      </c>
      <c r="I206" s="9">
        <f t="shared" si="15"/>
        <v>4.5074745989999998E-2</v>
      </c>
      <c r="J206" s="2">
        <f t="shared" si="12"/>
        <v>1</v>
      </c>
      <c r="K206" s="2">
        <f t="shared" si="13"/>
        <v>1</v>
      </c>
      <c r="L206" s="10">
        <f t="shared" si="14"/>
        <v>1</v>
      </c>
      <c r="M206" s="2" t="str">
        <f t="shared" si="16"/>
        <v>Sep</v>
      </c>
    </row>
    <row r="207" spans="1:13" x14ac:dyDescent="0.2">
      <c r="A207" s="1">
        <v>43009</v>
      </c>
      <c r="B207" s="2">
        <v>246.626</v>
      </c>
      <c r="C207" s="2">
        <v>4.2</v>
      </c>
      <c r="D207" s="2">
        <v>1.1499999999999999</v>
      </c>
      <c r="E207" s="8">
        <v>4.4928065080000001</v>
      </c>
      <c r="F207" s="3">
        <f>B207/B195 - 1</f>
        <v>2.020757753132485E-2</v>
      </c>
      <c r="G207" s="3">
        <f>C207/100</f>
        <v>4.2000000000000003E-2</v>
      </c>
      <c r="H207" s="3">
        <f>D207/100</f>
        <v>1.15E-2</v>
      </c>
      <c r="I207" s="9">
        <f t="shared" si="15"/>
        <v>4.4928065080000003E-2</v>
      </c>
      <c r="J207" s="2">
        <f t="shared" ref="J207:J270" si="17">IF(AND(F207&gt;=0.01, F207&lt;=0.03),1, 0)</f>
        <v>1</v>
      </c>
      <c r="K207" s="2">
        <f t="shared" ref="K207:K270" si="18">IF(G207&lt;=I207,1, 0)</f>
        <v>1</v>
      </c>
      <c r="L207" s="10">
        <f t="shared" ref="L207:L270" si="19">IF(AND(J207=1,K207=1),1,0)</f>
        <v>1</v>
      </c>
      <c r="M207" s="2" t="str">
        <f t="shared" si="16"/>
        <v>Oct</v>
      </c>
    </row>
    <row r="208" spans="1:13" x14ac:dyDescent="0.2">
      <c r="A208" s="1">
        <v>43040</v>
      </c>
      <c r="B208" s="2">
        <v>247.28399999999999</v>
      </c>
      <c r="C208" s="2">
        <v>4.2</v>
      </c>
      <c r="D208" s="2">
        <v>1.1599999999999999</v>
      </c>
      <c r="E208" s="8">
        <v>4.4928065080000001</v>
      </c>
      <c r="F208" s="3">
        <f>B208/B196 - 1</f>
        <v>2.172493864295566E-2</v>
      </c>
      <c r="G208" s="3">
        <f>C208/100</f>
        <v>4.2000000000000003E-2</v>
      </c>
      <c r="H208" s="3">
        <f>D208/100</f>
        <v>1.1599999999999999E-2</v>
      </c>
      <c r="I208" s="9">
        <f t="shared" si="15"/>
        <v>4.4928065080000003E-2</v>
      </c>
      <c r="J208" s="2">
        <f t="shared" si="17"/>
        <v>1</v>
      </c>
      <c r="K208" s="2">
        <f t="shared" si="18"/>
        <v>1</v>
      </c>
      <c r="L208" s="10">
        <f t="shared" si="19"/>
        <v>1</v>
      </c>
      <c r="M208" s="2" t="str">
        <f t="shared" si="16"/>
        <v>Nov</v>
      </c>
    </row>
    <row r="209" spans="1:13" x14ac:dyDescent="0.2">
      <c r="A209" s="1">
        <v>43070</v>
      </c>
      <c r="B209" s="2">
        <v>247.80500000000001</v>
      </c>
      <c r="C209" s="2">
        <v>4.0999999999999996</v>
      </c>
      <c r="D209" s="2">
        <v>1.3</v>
      </c>
      <c r="E209" s="8">
        <v>4.4928065080000001</v>
      </c>
      <c r="F209" s="3">
        <f>B209/B197 - 1</f>
        <v>2.1299307195522532E-2</v>
      </c>
      <c r="G209" s="3">
        <f>C209/100</f>
        <v>4.0999999999999995E-2</v>
      </c>
      <c r="H209" s="3">
        <f>D209/100</f>
        <v>1.3000000000000001E-2</v>
      </c>
      <c r="I209" s="9">
        <f t="shared" si="15"/>
        <v>4.4928065080000003E-2</v>
      </c>
      <c r="J209" s="2">
        <f t="shared" si="17"/>
        <v>1</v>
      </c>
      <c r="K209" s="2">
        <f t="shared" si="18"/>
        <v>1</v>
      </c>
      <c r="L209" s="10">
        <f t="shared" si="19"/>
        <v>1</v>
      </c>
      <c r="M209" s="2" t="str">
        <f t="shared" si="16"/>
        <v>Dec</v>
      </c>
    </row>
    <row r="210" spans="1:13" x14ac:dyDescent="0.2">
      <c r="A210" s="1">
        <v>43101</v>
      </c>
      <c r="B210" s="2">
        <v>248.85900000000001</v>
      </c>
      <c r="C210" s="2">
        <v>4</v>
      </c>
      <c r="D210" s="2">
        <v>1.41</v>
      </c>
      <c r="E210" s="8">
        <v>4.479142049</v>
      </c>
      <c r="F210" s="3">
        <f>B210/B198 - 1</f>
        <v>2.151318868063945E-2</v>
      </c>
      <c r="G210" s="3">
        <f>C210/100</f>
        <v>0.04</v>
      </c>
      <c r="H210" s="3">
        <f>D210/100</f>
        <v>1.41E-2</v>
      </c>
      <c r="I210" s="9">
        <f t="shared" si="15"/>
        <v>4.4791420489999997E-2</v>
      </c>
      <c r="J210" s="2">
        <f t="shared" si="17"/>
        <v>1</v>
      </c>
      <c r="K210" s="2">
        <f t="shared" si="18"/>
        <v>1</v>
      </c>
      <c r="L210" s="10">
        <f t="shared" si="19"/>
        <v>1</v>
      </c>
      <c r="M210" s="2" t="str">
        <f t="shared" si="16"/>
        <v>Jan 2018</v>
      </c>
    </row>
    <row r="211" spans="1:13" x14ac:dyDescent="0.2">
      <c r="A211" s="1">
        <v>43132</v>
      </c>
      <c r="B211" s="2">
        <v>249.529</v>
      </c>
      <c r="C211" s="2">
        <v>4.0999999999999996</v>
      </c>
      <c r="D211" s="2">
        <v>1.42</v>
      </c>
      <c r="E211" s="8">
        <v>4.479142049</v>
      </c>
      <c r="F211" s="3">
        <f>B211/B199 - 1</f>
        <v>2.263468931091861E-2</v>
      </c>
      <c r="G211" s="3">
        <f>C211/100</f>
        <v>4.0999999999999995E-2</v>
      </c>
      <c r="H211" s="3">
        <f>D211/100</f>
        <v>1.4199999999999999E-2</v>
      </c>
      <c r="I211" s="9">
        <f t="shared" si="15"/>
        <v>4.4791420489999997E-2</v>
      </c>
      <c r="J211" s="2">
        <f t="shared" si="17"/>
        <v>1</v>
      </c>
      <c r="K211" s="2">
        <f t="shared" si="18"/>
        <v>1</v>
      </c>
      <c r="L211" s="10">
        <f t="shared" si="19"/>
        <v>1</v>
      </c>
      <c r="M211" s="2" t="str">
        <f t="shared" si="16"/>
        <v>Feb</v>
      </c>
    </row>
    <row r="212" spans="1:13" x14ac:dyDescent="0.2">
      <c r="A212" s="1">
        <v>43160</v>
      </c>
      <c r="B212" s="2">
        <v>249.577</v>
      </c>
      <c r="C212" s="2">
        <v>4</v>
      </c>
      <c r="D212" s="2">
        <v>1.51</v>
      </c>
      <c r="E212" s="8">
        <v>4.479142049</v>
      </c>
      <c r="F212" s="3">
        <f>B212/B200 - 1</f>
        <v>2.3309497646499366E-2</v>
      </c>
      <c r="G212" s="3">
        <f>C212/100</f>
        <v>0.04</v>
      </c>
      <c r="H212" s="3">
        <f>D212/100</f>
        <v>1.5100000000000001E-2</v>
      </c>
      <c r="I212" s="9">
        <f t="shared" si="15"/>
        <v>4.4791420489999997E-2</v>
      </c>
      <c r="J212" s="2">
        <f t="shared" si="17"/>
        <v>1</v>
      </c>
      <c r="K212" s="2">
        <f t="shared" si="18"/>
        <v>1</v>
      </c>
      <c r="L212" s="10">
        <f t="shared" si="19"/>
        <v>1</v>
      </c>
      <c r="M212" s="2" t="str">
        <f t="shared" si="16"/>
        <v>Mar</v>
      </c>
    </row>
    <row r="213" spans="1:13" x14ac:dyDescent="0.2">
      <c r="A213" s="1">
        <v>43191</v>
      </c>
      <c r="B213" s="2">
        <v>250.227</v>
      </c>
      <c r="C213" s="2">
        <v>4</v>
      </c>
      <c r="D213" s="2">
        <v>1.69</v>
      </c>
      <c r="E213" s="8">
        <v>4.466487238</v>
      </c>
      <c r="F213" s="3">
        <f>B213/B201 - 1</f>
        <v>2.4709963021052994E-2</v>
      </c>
      <c r="G213" s="3">
        <f>C213/100</f>
        <v>0.04</v>
      </c>
      <c r="H213" s="3">
        <f>D213/100</f>
        <v>1.6899999999999998E-2</v>
      </c>
      <c r="I213" s="9">
        <f t="shared" si="15"/>
        <v>4.4664872379999998E-2</v>
      </c>
      <c r="J213" s="2">
        <f t="shared" si="17"/>
        <v>1</v>
      </c>
      <c r="K213" s="2">
        <f t="shared" si="18"/>
        <v>1</v>
      </c>
      <c r="L213" s="10">
        <f t="shared" si="19"/>
        <v>1</v>
      </c>
      <c r="M213" s="2" t="str">
        <f t="shared" si="16"/>
        <v>Apr</v>
      </c>
    </row>
    <row r="214" spans="1:13" x14ac:dyDescent="0.2">
      <c r="A214" s="1">
        <v>43221</v>
      </c>
      <c r="B214" s="2">
        <v>250.792</v>
      </c>
      <c r="C214" s="2">
        <v>3.8</v>
      </c>
      <c r="D214" s="2">
        <v>1.7</v>
      </c>
      <c r="E214" s="8">
        <v>4.466487238</v>
      </c>
      <c r="F214" s="3">
        <f>B214/B202 - 1</f>
        <v>2.7819216078424969E-2</v>
      </c>
      <c r="G214" s="3">
        <f>C214/100</f>
        <v>3.7999999999999999E-2</v>
      </c>
      <c r="H214" s="3">
        <f>D214/100</f>
        <v>1.7000000000000001E-2</v>
      </c>
      <c r="I214" s="9">
        <f t="shared" si="15"/>
        <v>4.4664872379999998E-2</v>
      </c>
      <c r="J214" s="2">
        <f t="shared" si="17"/>
        <v>1</v>
      </c>
      <c r="K214" s="2">
        <f t="shared" si="18"/>
        <v>1</v>
      </c>
      <c r="L214" s="10">
        <f t="shared" si="19"/>
        <v>1</v>
      </c>
      <c r="M214" s="2" t="str">
        <f t="shared" si="16"/>
        <v>May</v>
      </c>
    </row>
    <row r="215" spans="1:13" x14ac:dyDescent="0.2">
      <c r="A215" s="1">
        <v>43252</v>
      </c>
      <c r="B215" s="2">
        <v>251.018</v>
      </c>
      <c r="C215" s="2">
        <v>4</v>
      </c>
      <c r="D215" s="2">
        <v>1.82</v>
      </c>
      <c r="E215" s="8">
        <v>4.466487238</v>
      </c>
      <c r="F215" s="3">
        <f>B215/B203 - 1</f>
        <v>2.8075506935940187E-2</v>
      </c>
      <c r="G215" s="3">
        <f>C215/100</f>
        <v>0.04</v>
      </c>
      <c r="H215" s="3">
        <f>D215/100</f>
        <v>1.8200000000000001E-2</v>
      </c>
      <c r="I215" s="9">
        <f t="shared" si="15"/>
        <v>4.4664872379999998E-2</v>
      </c>
      <c r="J215" s="2">
        <f t="shared" si="17"/>
        <v>1</v>
      </c>
      <c r="K215" s="2">
        <f t="shared" si="18"/>
        <v>1</v>
      </c>
      <c r="L215" s="10">
        <f t="shared" si="19"/>
        <v>1</v>
      </c>
      <c r="M215" s="2" t="str">
        <f t="shared" si="16"/>
        <v>Jun</v>
      </c>
    </row>
    <row r="216" spans="1:13" x14ac:dyDescent="0.2">
      <c r="A216" s="1">
        <v>43282</v>
      </c>
      <c r="B216" s="2">
        <v>251.214</v>
      </c>
      <c r="C216" s="2">
        <v>3.8</v>
      </c>
      <c r="D216" s="2">
        <v>1.91</v>
      </c>
      <c r="E216" s="8">
        <v>4.4548337619999998</v>
      </c>
      <c r="F216" s="3">
        <f>B216/B204 - 1</f>
        <v>2.8541247855619289E-2</v>
      </c>
      <c r="G216" s="3">
        <f>C216/100</f>
        <v>3.7999999999999999E-2</v>
      </c>
      <c r="H216" s="3">
        <f>D216/100</f>
        <v>1.9099999999999999E-2</v>
      </c>
      <c r="I216" s="9">
        <f t="shared" si="15"/>
        <v>4.4548337619999996E-2</v>
      </c>
      <c r="J216" s="2">
        <f t="shared" si="17"/>
        <v>1</v>
      </c>
      <c r="K216" s="2">
        <f t="shared" si="18"/>
        <v>1</v>
      </c>
      <c r="L216" s="10">
        <f t="shared" si="19"/>
        <v>1</v>
      </c>
      <c r="M216" s="2" t="str">
        <f t="shared" si="16"/>
        <v>Jul</v>
      </c>
    </row>
    <row r="217" spans="1:13" x14ac:dyDescent="0.2">
      <c r="A217" s="1">
        <v>43313</v>
      </c>
      <c r="B217" s="2">
        <v>251.66300000000001</v>
      </c>
      <c r="C217" s="2">
        <v>3.8</v>
      </c>
      <c r="D217" s="2">
        <v>1.91</v>
      </c>
      <c r="E217" s="8">
        <v>4.4548337619999998</v>
      </c>
      <c r="F217" s="3">
        <f>B217/B205 - 1</f>
        <v>2.6429238568742575E-2</v>
      </c>
      <c r="G217" s="3">
        <f>C217/100</f>
        <v>3.7999999999999999E-2</v>
      </c>
      <c r="H217" s="3">
        <f>D217/100</f>
        <v>1.9099999999999999E-2</v>
      </c>
      <c r="I217" s="9">
        <f t="shared" si="15"/>
        <v>4.4548337619999996E-2</v>
      </c>
      <c r="J217" s="2">
        <f t="shared" si="17"/>
        <v>1</v>
      </c>
      <c r="K217" s="2">
        <f t="shared" si="18"/>
        <v>1</v>
      </c>
      <c r="L217" s="10">
        <f t="shared" si="19"/>
        <v>1</v>
      </c>
      <c r="M217" s="2" t="str">
        <f t="shared" si="16"/>
        <v>Aug</v>
      </c>
    </row>
    <row r="218" spans="1:13" x14ac:dyDescent="0.2">
      <c r="A218" s="1">
        <v>43344</v>
      </c>
      <c r="B218" s="2">
        <v>252.18199999999999</v>
      </c>
      <c r="C218" s="2">
        <v>3.7</v>
      </c>
      <c r="D218" s="2">
        <v>1.95</v>
      </c>
      <c r="E218" s="8">
        <v>4.4548337619999998</v>
      </c>
      <c r="F218" s="3">
        <f>B218/B206 - 1</f>
        <v>2.3320551058088279E-2</v>
      </c>
      <c r="G218" s="3">
        <f>C218/100</f>
        <v>3.7000000000000005E-2</v>
      </c>
      <c r="H218" s="3">
        <f>D218/100</f>
        <v>1.95E-2</v>
      </c>
      <c r="I218" s="9">
        <f t="shared" si="15"/>
        <v>4.4548337619999996E-2</v>
      </c>
      <c r="J218" s="2">
        <f t="shared" si="17"/>
        <v>1</v>
      </c>
      <c r="K218" s="2">
        <f t="shared" si="18"/>
        <v>1</v>
      </c>
      <c r="L218" s="10">
        <f t="shared" si="19"/>
        <v>1</v>
      </c>
      <c r="M218" s="2" t="str">
        <f t="shared" si="16"/>
        <v>Sep</v>
      </c>
    </row>
    <row r="219" spans="1:13" x14ac:dyDescent="0.2">
      <c r="A219" s="1">
        <v>43374</v>
      </c>
      <c r="B219" s="2">
        <v>252.77199999999999</v>
      </c>
      <c r="C219" s="2">
        <v>3.8</v>
      </c>
      <c r="D219" s="2">
        <v>2.19</v>
      </c>
      <c r="E219" s="8">
        <v>4.4441594560000004</v>
      </c>
      <c r="F219" s="3">
        <f>B219/B207 - 1</f>
        <v>2.492032470218053E-2</v>
      </c>
      <c r="G219" s="3">
        <f>C219/100</f>
        <v>3.7999999999999999E-2</v>
      </c>
      <c r="H219" s="3">
        <f>D219/100</f>
        <v>2.1899999999999999E-2</v>
      </c>
      <c r="I219" s="9">
        <f t="shared" si="15"/>
        <v>4.4441594560000006E-2</v>
      </c>
      <c r="J219" s="2">
        <f t="shared" si="17"/>
        <v>1</v>
      </c>
      <c r="K219" s="2">
        <f t="shared" si="18"/>
        <v>1</v>
      </c>
      <c r="L219" s="10">
        <f t="shared" si="19"/>
        <v>1</v>
      </c>
      <c r="M219" s="2" t="str">
        <f t="shared" si="16"/>
        <v>Oct</v>
      </c>
    </row>
    <row r="220" spans="1:13" x14ac:dyDescent="0.2">
      <c r="A220" s="1">
        <v>43405</v>
      </c>
      <c r="B220" s="2">
        <v>252.59399999999999</v>
      </c>
      <c r="C220" s="2">
        <v>3.8</v>
      </c>
      <c r="D220" s="2">
        <v>2.2000000000000002</v>
      </c>
      <c r="E220" s="8">
        <v>4.4441594560000004</v>
      </c>
      <c r="F220" s="3">
        <f>B220/B208 - 1</f>
        <v>2.1473285776677731E-2</v>
      </c>
      <c r="G220" s="3">
        <f>C220/100</f>
        <v>3.7999999999999999E-2</v>
      </c>
      <c r="H220" s="3">
        <f>D220/100</f>
        <v>2.2000000000000002E-2</v>
      </c>
      <c r="I220" s="9">
        <f t="shared" si="15"/>
        <v>4.4441594560000006E-2</v>
      </c>
      <c r="J220" s="2">
        <f t="shared" si="17"/>
        <v>1</v>
      </c>
      <c r="K220" s="2">
        <f t="shared" si="18"/>
        <v>1</v>
      </c>
      <c r="L220" s="10">
        <f t="shared" si="19"/>
        <v>1</v>
      </c>
      <c r="M220" s="2" t="str">
        <f t="shared" si="16"/>
        <v>Nov</v>
      </c>
    </row>
    <row r="221" spans="1:13" x14ac:dyDescent="0.2">
      <c r="A221" s="1">
        <v>43435</v>
      </c>
      <c r="B221" s="2">
        <v>252.767</v>
      </c>
      <c r="C221" s="2">
        <v>3.9</v>
      </c>
      <c r="D221" s="2">
        <v>2.27</v>
      </c>
      <c r="E221" s="8">
        <v>4.4441594560000004</v>
      </c>
      <c r="F221" s="3">
        <f>B221/B209 - 1</f>
        <v>2.0023809043401064E-2</v>
      </c>
      <c r="G221" s="3">
        <f>C221/100</f>
        <v>3.9E-2</v>
      </c>
      <c r="H221" s="3">
        <f>D221/100</f>
        <v>2.2700000000000001E-2</v>
      </c>
      <c r="I221" s="9">
        <f t="shared" si="15"/>
        <v>4.4441594560000006E-2</v>
      </c>
      <c r="J221" s="2">
        <f t="shared" si="17"/>
        <v>1</v>
      </c>
      <c r="K221" s="2">
        <f t="shared" si="18"/>
        <v>1</v>
      </c>
      <c r="L221" s="10">
        <f t="shared" si="19"/>
        <v>1</v>
      </c>
      <c r="M221" s="2" t="str">
        <f t="shared" si="16"/>
        <v>Dec</v>
      </c>
    </row>
    <row r="222" spans="1:13" x14ac:dyDescent="0.2">
      <c r="A222" s="1">
        <v>43466</v>
      </c>
      <c r="B222" s="2">
        <v>252.56100000000001</v>
      </c>
      <c r="C222" s="2">
        <v>4</v>
      </c>
      <c r="D222" s="2">
        <v>2.4</v>
      </c>
      <c r="E222" s="8">
        <v>4.4344290080000004</v>
      </c>
      <c r="F222" s="3">
        <f>B222/B210 - 1</f>
        <v>1.4875893578291333E-2</v>
      </c>
      <c r="G222" s="3">
        <f>C222/100</f>
        <v>0.04</v>
      </c>
      <c r="H222" s="3">
        <f>D222/100</f>
        <v>2.4E-2</v>
      </c>
      <c r="I222" s="9">
        <f t="shared" si="15"/>
        <v>4.4344290080000001E-2</v>
      </c>
      <c r="J222" s="2">
        <f t="shared" si="17"/>
        <v>1</v>
      </c>
      <c r="K222" s="2">
        <f t="shared" si="18"/>
        <v>1</v>
      </c>
      <c r="L222" s="10">
        <f t="shared" si="19"/>
        <v>1</v>
      </c>
      <c r="M222" s="2" t="str">
        <f t="shared" si="16"/>
        <v>Jan 2019</v>
      </c>
    </row>
    <row r="223" spans="1:13" x14ac:dyDescent="0.2">
      <c r="A223" s="1">
        <v>43497</v>
      </c>
      <c r="B223" s="2">
        <v>253.31899999999999</v>
      </c>
      <c r="C223" s="2">
        <v>3.8</v>
      </c>
      <c r="D223" s="2">
        <v>2.4</v>
      </c>
      <c r="E223" s="8">
        <v>4.4344290080000004</v>
      </c>
      <c r="F223" s="3">
        <f>B223/B211 - 1</f>
        <v>1.5188615351321877E-2</v>
      </c>
      <c r="G223" s="3">
        <f>C223/100</f>
        <v>3.7999999999999999E-2</v>
      </c>
      <c r="H223" s="3">
        <f>D223/100</f>
        <v>2.4E-2</v>
      </c>
      <c r="I223" s="9">
        <f t="shared" si="15"/>
        <v>4.4344290080000001E-2</v>
      </c>
      <c r="J223" s="2">
        <f t="shared" si="17"/>
        <v>1</v>
      </c>
      <c r="K223" s="2">
        <f t="shared" si="18"/>
        <v>1</v>
      </c>
      <c r="L223" s="10">
        <f t="shared" si="19"/>
        <v>1</v>
      </c>
      <c r="M223" s="2" t="str">
        <f t="shared" si="16"/>
        <v>Feb</v>
      </c>
    </row>
    <row r="224" spans="1:13" x14ac:dyDescent="0.2">
      <c r="A224" s="1">
        <v>43525</v>
      </c>
      <c r="B224" s="2">
        <v>254.27699999999999</v>
      </c>
      <c r="C224" s="2">
        <v>3.8</v>
      </c>
      <c r="D224" s="2">
        <v>2.41</v>
      </c>
      <c r="E224" s="8">
        <v>4.4344290080000004</v>
      </c>
      <c r="F224" s="3">
        <f>B224/B212 - 1</f>
        <v>1.8831863513063984E-2</v>
      </c>
      <c r="G224" s="3">
        <f>C224/100</f>
        <v>3.7999999999999999E-2</v>
      </c>
      <c r="H224" s="3">
        <f>D224/100</f>
        <v>2.41E-2</v>
      </c>
      <c r="I224" s="9">
        <f t="shared" si="15"/>
        <v>4.4344290080000001E-2</v>
      </c>
      <c r="J224" s="2">
        <f t="shared" si="17"/>
        <v>1</v>
      </c>
      <c r="K224" s="2">
        <f t="shared" si="18"/>
        <v>1</v>
      </c>
      <c r="L224" s="10">
        <f t="shared" si="19"/>
        <v>1</v>
      </c>
      <c r="M224" s="2" t="str">
        <f t="shared" si="16"/>
        <v>Mar</v>
      </c>
    </row>
    <row r="225" spans="1:13" x14ac:dyDescent="0.2">
      <c r="A225" s="1">
        <v>43556</v>
      </c>
      <c r="B225" s="2">
        <v>255.233</v>
      </c>
      <c r="C225" s="2">
        <v>3.7</v>
      </c>
      <c r="D225" s="2">
        <v>2.42</v>
      </c>
      <c r="E225" s="8">
        <v>4.4255948739999997</v>
      </c>
      <c r="F225" s="3">
        <f>B225/B213 - 1</f>
        <v>2.0005834702090608E-2</v>
      </c>
      <c r="G225" s="3">
        <f>C225/100</f>
        <v>3.7000000000000005E-2</v>
      </c>
      <c r="H225" s="3">
        <f>D225/100</f>
        <v>2.4199999999999999E-2</v>
      </c>
      <c r="I225" s="9">
        <f t="shared" si="15"/>
        <v>4.4255948739999995E-2</v>
      </c>
      <c r="J225" s="2">
        <f t="shared" si="17"/>
        <v>1</v>
      </c>
      <c r="K225" s="2">
        <f t="shared" si="18"/>
        <v>1</v>
      </c>
      <c r="L225" s="10">
        <f t="shared" si="19"/>
        <v>1</v>
      </c>
      <c r="M225" s="2" t="str">
        <f t="shared" si="16"/>
        <v>Apr</v>
      </c>
    </row>
    <row r="226" spans="1:13" x14ac:dyDescent="0.2">
      <c r="A226" s="1">
        <v>43586</v>
      </c>
      <c r="B226" s="2">
        <v>255.29599999999999</v>
      </c>
      <c r="C226" s="2">
        <v>3.6</v>
      </c>
      <c r="D226" s="2">
        <v>2.39</v>
      </c>
      <c r="E226" s="8">
        <v>4.4255948739999997</v>
      </c>
      <c r="F226" s="3">
        <f>B226/B214 - 1</f>
        <v>1.7959105553606136E-2</v>
      </c>
      <c r="G226" s="3">
        <f>C226/100</f>
        <v>3.6000000000000004E-2</v>
      </c>
      <c r="H226" s="3">
        <f>D226/100</f>
        <v>2.3900000000000001E-2</v>
      </c>
      <c r="I226" s="9">
        <f t="shared" si="15"/>
        <v>4.4255948739999995E-2</v>
      </c>
      <c r="J226" s="2">
        <f t="shared" si="17"/>
        <v>1</v>
      </c>
      <c r="K226" s="2">
        <f t="shared" si="18"/>
        <v>1</v>
      </c>
      <c r="L226" s="10">
        <f t="shared" si="19"/>
        <v>1</v>
      </c>
      <c r="M226" s="2" t="str">
        <f t="shared" si="16"/>
        <v>May</v>
      </c>
    </row>
    <row r="227" spans="1:13" x14ac:dyDescent="0.2">
      <c r="A227" s="1">
        <v>43617</v>
      </c>
      <c r="B227" s="2">
        <v>255.21299999999999</v>
      </c>
      <c r="C227" s="2">
        <v>3.6</v>
      </c>
      <c r="D227" s="2">
        <v>2.38</v>
      </c>
      <c r="E227" s="8">
        <v>4.4255948739999997</v>
      </c>
      <c r="F227" s="3">
        <f>B227/B215 - 1</f>
        <v>1.671194894390049E-2</v>
      </c>
      <c r="G227" s="3">
        <f>C227/100</f>
        <v>3.6000000000000004E-2</v>
      </c>
      <c r="H227" s="3">
        <f>D227/100</f>
        <v>2.3799999999999998E-2</v>
      </c>
      <c r="I227" s="9">
        <f t="shared" si="15"/>
        <v>4.4255948739999995E-2</v>
      </c>
      <c r="J227" s="2">
        <f t="shared" si="17"/>
        <v>1</v>
      </c>
      <c r="K227" s="2">
        <f t="shared" si="18"/>
        <v>1</v>
      </c>
      <c r="L227" s="10">
        <f t="shared" si="19"/>
        <v>1</v>
      </c>
      <c r="M227" s="2" t="str">
        <f t="shared" si="16"/>
        <v>Jun</v>
      </c>
    </row>
    <row r="228" spans="1:13" x14ac:dyDescent="0.2">
      <c r="A228" s="1">
        <v>43647</v>
      </c>
      <c r="B228" s="2">
        <v>255.80199999999999</v>
      </c>
      <c r="C228" s="2">
        <v>3.7</v>
      </c>
      <c r="D228" s="2">
        <v>2.4</v>
      </c>
      <c r="E228" s="8">
        <v>4.4175983819999898</v>
      </c>
      <c r="F228" s="3">
        <f>B228/B216 - 1</f>
        <v>1.826331335037068E-2</v>
      </c>
      <c r="G228" s="3">
        <f>C228/100</f>
        <v>3.7000000000000005E-2</v>
      </c>
      <c r="H228" s="3">
        <f>D228/100</f>
        <v>2.4E-2</v>
      </c>
      <c r="I228" s="9">
        <f t="shared" si="15"/>
        <v>4.4175983819999896E-2</v>
      </c>
      <c r="J228" s="2">
        <f t="shared" si="17"/>
        <v>1</v>
      </c>
      <c r="K228" s="2">
        <f t="shared" si="18"/>
        <v>1</v>
      </c>
      <c r="L228" s="10">
        <f t="shared" si="19"/>
        <v>1</v>
      </c>
      <c r="M228" s="2" t="str">
        <f t="shared" si="16"/>
        <v>Jul</v>
      </c>
    </row>
    <row r="229" spans="1:13" x14ac:dyDescent="0.2">
      <c r="A229" s="1">
        <v>43678</v>
      </c>
      <c r="B229" s="2">
        <v>256.036</v>
      </c>
      <c r="C229" s="2">
        <v>3.6</v>
      </c>
      <c r="D229" s="2">
        <v>2.13</v>
      </c>
      <c r="E229" s="8">
        <v>4.4175983819999898</v>
      </c>
      <c r="F229" s="3">
        <f>B229/B217 - 1</f>
        <v>1.7376412106666406E-2</v>
      </c>
      <c r="G229" s="3">
        <f>C229/100</f>
        <v>3.6000000000000004E-2</v>
      </c>
      <c r="H229" s="3">
        <f>D229/100</f>
        <v>2.1299999999999999E-2</v>
      </c>
      <c r="I229" s="9">
        <f t="shared" si="15"/>
        <v>4.4175983819999896E-2</v>
      </c>
      <c r="J229" s="2">
        <f t="shared" si="17"/>
        <v>1</v>
      </c>
      <c r="K229" s="2">
        <f t="shared" si="18"/>
        <v>1</v>
      </c>
      <c r="L229" s="10">
        <f t="shared" si="19"/>
        <v>1</v>
      </c>
      <c r="M229" s="2" t="str">
        <f t="shared" si="16"/>
        <v>Aug</v>
      </c>
    </row>
    <row r="230" spans="1:13" x14ac:dyDescent="0.2">
      <c r="A230" s="1">
        <v>43709</v>
      </c>
      <c r="B230" s="2">
        <v>256.43</v>
      </c>
      <c r="C230" s="2">
        <v>3.5</v>
      </c>
      <c r="D230" s="2">
        <v>2.04</v>
      </c>
      <c r="E230" s="8">
        <v>4.4175983819999898</v>
      </c>
      <c r="F230" s="3">
        <f>B230/B218 - 1</f>
        <v>1.6844977040391562E-2</v>
      </c>
      <c r="G230" s="3">
        <f>C230/100</f>
        <v>3.5000000000000003E-2</v>
      </c>
      <c r="H230" s="3">
        <f>D230/100</f>
        <v>2.0400000000000001E-2</v>
      </c>
      <c r="I230" s="9">
        <f t="shared" si="15"/>
        <v>4.4175983819999896E-2</v>
      </c>
      <c r="J230" s="2">
        <f t="shared" si="17"/>
        <v>1</v>
      </c>
      <c r="K230" s="2">
        <f t="shared" si="18"/>
        <v>1</v>
      </c>
      <c r="L230" s="10">
        <f t="shared" si="19"/>
        <v>1</v>
      </c>
      <c r="M230" s="2" t="str">
        <f t="shared" si="16"/>
        <v>Sep</v>
      </c>
    </row>
    <row r="231" spans="1:13" x14ac:dyDescent="0.2">
      <c r="A231" s="1">
        <v>43739</v>
      </c>
      <c r="B231" s="2">
        <v>257.15499999999997</v>
      </c>
      <c r="C231" s="2">
        <v>3.6</v>
      </c>
      <c r="D231" s="2">
        <v>1.83</v>
      </c>
      <c r="E231" s="8">
        <v>4.4103710129999998</v>
      </c>
      <c r="F231" s="3">
        <f>B231/B219 - 1</f>
        <v>1.7339736996186295E-2</v>
      </c>
      <c r="G231" s="3">
        <f>C231/100</f>
        <v>3.6000000000000004E-2</v>
      </c>
      <c r="H231" s="3">
        <f>D231/100</f>
        <v>1.83E-2</v>
      </c>
      <c r="I231" s="9">
        <f t="shared" si="15"/>
        <v>4.4103710130000001E-2</v>
      </c>
      <c r="J231" s="2">
        <f t="shared" si="17"/>
        <v>1</v>
      </c>
      <c r="K231" s="2">
        <f t="shared" si="18"/>
        <v>1</v>
      </c>
      <c r="L231" s="10">
        <f t="shared" si="19"/>
        <v>1</v>
      </c>
      <c r="M231" s="2" t="str">
        <f t="shared" si="16"/>
        <v>Oct</v>
      </c>
    </row>
    <row r="232" spans="1:13" x14ac:dyDescent="0.2">
      <c r="A232" s="1">
        <v>43770</v>
      </c>
      <c r="B232" s="2">
        <v>257.87900000000002</v>
      </c>
      <c r="C232" s="2">
        <v>3.6</v>
      </c>
      <c r="D232" s="2">
        <v>1.55</v>
      </c>
      <c r="E232" s="8">
        <v>4.4103710129999998</v>
      </c>
      <c r="F232" s="3">
        <f>B232/B220 - 1</f>
        <v>2.0922903948629168E-2</v>
      </c>
      <c r="G232" s="3">
        <f>C232/100</f>
        <v>3.6000000000000004E-2</v>
      </c>
      <c r="H232" s="3">
        <f>D232/100</f>
        <v>1.55E-2</v>
      </c>
      <c r="I232" s="9">
        <f t="shared" si="15"/>
        <v>4.4103710130000001E-2</v>
      </c>
      <c r="J232" s="2">
        <f t="shared" si="17"/>
        <v>1</v>
      </c>
      <c r="K232" s="2">
        <f t="shared" si="18"/>
        <v>1</v>
      </c>
      <c r="L232" s="10">
        <f t="shared" si="19"/>
        <v>1</v>
      </c>
      <c r="M232" s="2" t="str">
        <f t="shared" si="16"/>
        <v>Nov</v>
      </c>
    </row>
    <row r="233" spans="1:13" x14ac:dyDescent="0.2">
      <c r="A233" s="1">
        <v>43800</v>
      </c>
      <c r="B233" s="2">
        <v>258.63</v>
      </c>
      <c r="C233" s="2">
        <v>3.6</v>
      </c>
      <c r="D233" s="2">
        <v>1.55</v>
      </c>
      <c r="E233" s="8">
        <v>4.4103710129999998</v>
      </c>
      <c r="F233" s="3">
        <f>B233/B221 - 1</f>
        <v>2.3195274699624457E-2</v>
      </c>
      <c r="G233" s="3">
        <f>C233/100</f>
        <v>3.6000000000000004E-2</v>
      </c>
      <c r="H233" s="3">
        <f>D233/100</f>
        <v>1.55E-2</v>
      </c>
      <c r="I233" s="9">
        <f t="shared" si="15"/>
        <v>4.4103710130000001E-2</v>
      </c>
      <c r="J233" s="2">
        <f t="shared" si="17"/>
        <v>1</v>
      </c>
      <c r="K233" s="2">
        <f t="shared" si="18"/>
        <v>1</v>
      </c>
      <c r="L233" s="10">
        <f t="shared" si="19"/>
        <v>1</v>
      </c>
      <c r="M233" s="2" t="str">
        <f t="shared" si="16"/>
        <v>Dec</v>
      </c>
    </row>
    <row r="234" spans="1:13" x14ac:dyDescent="0.2">
      <c r="A234" s="1">
        <v>43831</v>
      </c>
      <c r="B234" s="2">
        <v>259.12700000000001</v>
      </c>
      <c r="C234" s="2">
        <v>3.6</v>
      </c>
      <c r="D234" s="2">
        <v>1.55</v>
      </c>
      <c r="E234" s="8">
        <v>4.4038358149999999</v>
      </c>
      <c r="F234" s="3">
        <f>B234/B222 - 1</f>
        <v>2.599767976845202E-2</v>
      </c>
      <c r="G234" s="3">
        <f>C234/100</f>
        <v>3.6000000000000004E-2</v>
      </c>
      <c r="H234" s="3">
        <f>D234/100</f>
        <v>1.55E-2</v>
      </c>
      <c r="I234" s="9">
        <f t="shared" si="15"/>
        <v>4.4038358149999998E-2</v>
      </c>
      <c r="J234" s="2">
        <f t="shared" si="17"/>
        <v>1</v>
      </c>
      <c r="K234" s="2">
        <f t="shared" si="18"/>
        <v>1</v>
      </c>
      <c r="L234" s="10">
        <f t="shared" si="19"/>
        <v>1</v>
      </c>
      <c r="M234" s="2" t="str">
        <f t="shared" si="16"/>
        <v>Jan 2020</v>
      </c>
    </row>
    <row r="235" spans="1:13" x14ac:dyDescent="0.2">
      <c r="A235" s="1">
        <v>43862</v>
      </c>
      <c r="B235" s="2">
        <v>259.25</v>
      </c>
      <c r="C235" s="2">
        <v>3.5</v>
      </c>
      <c r="D235" s="2">
        <v>1.58</v>
      </c>
      <c r="E235" s="8">
        <v>4.4038358149999999</v>
      </c>
      <c r="F235" s="3">
        <f>B235/B223 - 1</f>
        <v>2.3413166797595197E-2</v>
      </c>
      <c r="G235" s="3">
        <f>C235/100</f>
        <v>3.5000000000000003E-2</v>
      </c>
      <c r="H235" s="3">
        <f>D235/100</f>
        <v>1.5800000000000002E-2</v>
      </c>
      <c r="I235" s="9">
        <f t="shared" si="15"/>
        <v>4.4038358149999998E-2</v>
      </c>
      <c r="J235" s="2">
        <f t="shared" si="17"/>
        <v>1</v>
      </c>
      <c r="K235" s="2">
        <f t="shared" si="18"/>
        <v>1</v>
      </c>
      <c r="L235" s="10">
        <f t="shared" si="19"/>
        <v>1</v>
      </c>
      <c r="M235" s="2" t="str">
        <f t="shared" si="16"/>
        <v>Feb</v>
      </c>
    </row>
    <row r="236" spans="1:13" x14ac:dyDescent="0.2">
      <c r="A236" s="1">
        <v>43891</v>
      </c>
      <c r="B236" s="2">
        <v>258.07600000000002</v>
      </c>
      <c r="C236" s="2">
        <v>4.4000000000000004</v>
      </c>
      <c r="D236" s="2">
        <v>0.65</v>
      </c>
      <c r="E236" s="8">
        <v>4.4038358149999999</v>
      </c>
      <c r="F236" s="3">
        <f>B236/B224 - 1</f>
        <v>1.4940399642909163E-2</v>
      </c>
      <c r="G236" s="3">
        <f>C236/100</f>
        <v>4.4000000000000004E-2</v>
      </c>
      <c r="H236" s="3">
        <f>D236/100</f>
        <v>6.5000000000000006E-3</v>
      </c>
      <c r="I236" s="9">
        <f t="shared" si="15"/>
        <v>4.4038358149999998E-2</v>
      </c>
      <c r="J236" s="2">
        <f t="shared" si="17"/>
        <v>1</v>
      </c>
      <c r="K236" s="2">
        <f t="shared" si="18"/>
        <v>1</v>
      </c>
      <c r="L236" s="10">
        <f t="shared" si="19"/>
        <v>1</v>
      </c>
      <c r="M236" s="2" t="str">
        <f t="shared" si="16"/>
        <v>Mar</v>
      </c>
    </row>
    <row r="237" spans="1:13" x14ac:dyDescent="0.2">
      <c r="A237" s="1">
        <v>43922</v>
      </c>
      <c r="B237" s="2">
        <v>256.03199999999998</v>
      </c>
      <c r="C237" s="2">
        <v>14.8</v>
      </c>
      <c r="D237" s="2">
        <v>0.05</v>
      </c>
      <c r="E237" s="8">
        <v>4.3979089369999897</v>
      </c>
      <c r="F237" s="3">
        <f>B237/B225 - 1</f>
        <v>3.1304729404111331E-3</v>
      </c>
      <c r="G237" s="3">
        <f>C237/100</f>
        <v>0.14800000000000002</v>
      </c>
      <c r="H237" s="3">
        <f>D237/100</f>
        <v>5.0000000000000001E-4</v>
      </c>
      <c r="I237" s="9">
        <f t="shared" si="15"/>
        <v>4.3979089369999898E-2</v>
      </c>
      <c r="J237" s="2">
        <f t="shared" si="17"/>
        <v>0</v>
      </c>
      <c r="K237" s="2">
        <f t="shared" si="18"/>
        <v>0</v>
      </c>
      <c r="L237" s="10">
        <f t="shared" si="19"/>
        <v>0</v>
      </c>
      <c r="M237" s="2" t="str">
        <f t="shared" si="16"/>
        <v>Apr</v>
      </c>
    </row>
    <row r="238" spans="1:13" x14ac:dyDescent="0.2">
      <c r="A238" s="1">
        <v>43952</v>
      </c>
      <c r="B238" s="2">
        <v>255.80199999999999</v>
      </c>
      <c r="C238" s="2">
        <v>13.2</v>
      </c>
      <c r="D238" s="2">
        <v>0.05</v>
      </c>
      <c r="E238" s="8">
        <v>4.3979089369999897</v>
      </c>
      <c r="F238" s="3">
        <f>B238/B226 - 1</f>
        <v>1.982013035848551E-3</v>
      </c>
      <c r="G238" s="3">
        <f>C238/100</f>
        <v>0.13200000000000001</v>
      </c>
      <c r="H238" s="3">
        <f>D238/100</f>
        <v>5.0000000000000001E-4</v>
      </c>
      <c r="I238" s="9">
        <f t="shared" si="15"/>
        <v>4.3979089369999898E-2</v>
      </c>
      <c r="J238" s="2">
        <f t="shared" si="17"/>
        <v>0</v>
      </c>
      <c r="K238" s="2">
        <f t="shared" si="18"/>
        <v>0</v>
      </c>
      <c r="L238" s="10">
        <f t="shared" si="19"/>
        <v>0</v>
      </c>
      <c r="M238" s="2" t="str">
        <f t="shared" si="16"/>
        <v>May</v>
      </c>
    </row>
    <row r="239" spans="1:13" x14ac:dyDescent="0.2">
      <c r="A239" s="1">
        <v>43983</v>
      </c>
      <c r="B239" s="2">
        <v>257.04199999999997</v>
      </c>
      <c r="C239" s="2">
        <v>11</v>
      </c>
      <c r="D239" s="2">
        <v>0.08</v>
      </c>
      <c r="E239" s="8">
        <v>4.3979089369999897</v>
      </c>
      <c r="F239" s="3">
        <f>B239/B227 - 1</f>
        <v>7.1665628318304808E-3</v>
      </c>
      <c r="G239" s="3">
        <f>C239/100</f>
        <v>0.11</v>
      </c>
      <c r="H239" s="3">
        <f>D239/100</f>
        <v>8.0000000000000004E-4</v>
      </c>
      <c r="I239" s="9">
        <f t="shared" si="15"/>
        <v>4.3979089369999898E-2</v>
      </c>
      <c r="J239" s="2">
        <f t="shared" si="17"/>
        <v>0</v>
      </c>
      <c r="K239" s="2">
        <f t="shared" si="18"/>
        <v>0</v>
      </c>
      <c r="L239" s="10">
        <f t="shared" si="19"/>
        <v>0</v>
      </c>
      <c r="M239" s="2" t="str">
        <f t="shared" si="16"/>
        <v>Jun</v>
      </c>
    </row>
    <row r="240" spans="1:13" x14ac:dyDescent="0.2">
      <c r="A240" s="1">
        <v>44013</v>
      </c>
      <c r="B240" s="2">
        <v>258.35199999999998</v>
      </c>
      <c r="C240" s="2">
        <v>10.199999999999999</v>
      </c>
      <c r="D240" s="2">
        <v>0.09</v>
      </c>
      <c r="E240" s="8">
        <v>4.3925012409999997</v>
      </c>
      <c r="F240" s="3">
        <f>B240/B228 - 1</f>
        <v>9.9686476258979972E-3</v>
      </c>
      <c r="G240" s="3">
        <f>C240/100</f>
        <v>0.10199999999999999</v>
      </c>
      <c r="H240" s="3">
        <f>D240/100</f>
        <v>8.9999999999999998E-4</v>
      </c>
      <c r="I240" s="9">
        <f t="shared" si="15"/>
        <v>4.3925012409999999E-2</v>
      </c>
      <c r="J240" s="2">
        <f t="shared" si="17"/>
        <v>0</v>
      </c>
      <c r="K240" s="2">
        <f t="shared" si="18"/>
        <v>0</v>
      </c>
      <c r="L240" s="10">
        <f t="shared" si="19"/>
        <v>0</v>
      </c>
      <c r="M240" s="2" t="str">
        <f t="shared" si="16"/>
        <v>Jul</v>
      </c>
    </row>
    <row r="241" spans="1:13" x14ac:dyDescent="0.2">
      <c r="A241" s="1">
        <v>44044</v>
      </c>
      <c r="B241" s="2">
        <v>259.31599999999997</v>
      </c>
      <c r="C241" s="2">
        <v>8.4</v>
      </c>
      <c r="D241" s="2">
        <v>0.1</v>
      </c>
      <c r="E241" s="8">
        <v>4.3925012409999997</v>
      </c>
      <c r="F241" s="3">
        <f>B241/B229 - 1</f>
        <v>1.2810698495523853E-2</v>
      </c>
      <c r="G241" s="3">
        <f>C241/100</f>
        <v>8.4000000000000005E-2</v>
      </c>
      <c r="H241" s="3">
        <f>D241/100</f>
        <v>1E-3</v>
      </c>
      <c r="I241" s="9">
        <f t="shared" si="15"/>
        <v>4.3925012409999999E-2</v>
      </c>
      <c r="J241" s="2">
        <f t="shared" si="17"/>
        <v>1</v>
      </c>
      <c r="K241" s="2">
        <f t="shared" si="18"/>
        <v>0</v>
      </c>
      <c r="L241" s="10">
        <f t="shared" si="19"/>
        <v>0</v>
      </c>
      <c r="M241" s="2" t="str">
        <f t="shared" si="16"/>
        <v>Aug</v>
      </c>
    </row>
    <row r="242" spans="1:13" x14ac:dyDescent="0.2">
      <c r="A242" s="1">
        <v>44075</v>
      </c>
      <c r="B242" s="2">
        <v>259.99700000000001</v>
      </c>
      <c r="C242" s="2">
        <v>7.8</v>
      </c>
      <c r="D242" s="2">
        <v>0.09</v>
      </c>
      <c r="E242" s="8">
        <v>4.3925012409999997</v>
      </c>
      <c r="F242" s="3">
        <f>B242/B230 - 1</f>
        <v>1.3910228912373812E-2</v>
      </c>
      <c r="G242" s="3">
        <f>C242/100</f>
        <v>7.8E-2</v>
      </c>
      <c r="H242" s="3">
        <f>D242/100</f>
        <v>8.9999999999999998E-4</v>
      </c>
      <c r="I242" s="9">
        <f t="shared" si="15"/>
        <v>4.3925012409999999E-2</v>
      </c>
      <c r="J242" s="2">
        <f t="shared" si="17"/>
        <v>1</v>
      </c>
      <c r="K242" s="2">
        <f t="shared" si="18"/>
        <v>0</v>
      </c>
      <c r="L242" s="10">
        <f t="shared" si="19"/>
        <v>0</v>
      </c>
      <c r="M242" s="2" t="str">
        <f t="shared" si="16"/>
        <v>Sep</v>
      </c>
    </row>
    <row r="243" spans="1:13" x14ac:dyDescent="0.2">
      <c r="A243" s="1">
        <v>44105</v>
      </c>
      <c r="B243" s="2">
        <v>260.31900000000002</v>
      </c>
      <c r="C243" s="2">
        <v>6.9</v>
      </c>
      <c r="D243" s="2">
        <v>0.09</v>
      </c>
      <c r="E243" s="8">
        <v>4.3875199670000002</v>
      </c>
      <c r="F243" s="3">
        <f>B243/B231 - 1</f>
        <v>1.2303863428671624E-2</v>
      </c>
      <c r="G243" s="3">
        <f>C243/100</f>
        <v>6.9000000000000006E-2</v>
      </c>
      <c r="H243" s="3">
        <f>D243/100</f>
        <v>8.9999999999999998E-4</v>
      </c>
      <c r="I243" s="9">
        <f t="shared" si="15"/>
        <v>4.3875199670000004E-2</v>
      </c>
      <c r="J243" s="2">
        <f t="shared" si="17"/>
        <v>1</v>
      </c>
      <c r="K243" s="2">
        <f t="shared" si="18"/>
        <v>0</v>
      </c>
      <c r="L243" s="10">
        <f t="shared" si="19"/>
        <v>0</v>
      </c>
      <c r="M243" s="2" t="str">
        <f t="shared" si="16"/>
        <v>Oct</v>
      </c>
    </row>
    <row r="244" spans="1:13" x14ac:dyDescent="0.2">
      <c r="A244" s="1">
        <v>44136</v>
      </c>
      <c r="B244" s="2">
        <v>260.911</v>
      </c>
      <c r="C244" s="2">
        <v>6.7</v>
      </c>
      <c r="D244" s="2">
        <v>0.09</v>
      </c>
      <c r="E244" s="8">
        <v>4.3875199670000002</v>
      </c>
      <c r="F244" s="3">
        <f>B244/B232 - 1</f>
        <v>1.1757452138405844E-2</v>
      </c>
      <c r="G244" s="3">
        <f>C244/100</f>
        <v>6.7000000000000004E-2</v>
      </c>
      <c r="H244" s="3">
        <f>D244/100</f>
        <v>8.9999999999999998E-4</v>
      </c>
      <c r="I244" s="9">
        <f t="shared" si="15"/>
        <v>4.3875199670000004E-2</v>
      </c>
      <c r="J244" s="2">
        <f t="shared" si="17"/>
        <v>1</v>
      </c>
      <c r="K244" s="2">
        <f t="shared" si="18"/>
        <v>0</v>
      </c>
      <c r="L244" s="10">
        <f t="shared" si="19"/>
        <v>0</v>
      </c>
      <c r="M244" s="2" t="str">
        <f t="shared" si="16"/>
        <v>Nov</v>
      </c>
    </row>
    <row r="245" spans="1:13" x14ac:dyDescent="0.2">
      <c r="A245" s="1">
        <v>44166</v>
      </c>
      <c r="B245" s="2">
        <v>262.04500000000002</v>
      </c>
      <c r="C245" s="2">
        <v>6.7</v>
      </c>
      <c r="D245" s="2">
        <v>0.09</v>
      </c>
      <c r="E245" s="8">
        <v>4.3875199670000002</v>
      </c>
      <c r="F245" s="3">
        <f>B245/B233 - 1</f>
        <v>1.3204191315779434E-2</v>
      </c>
      <c r="G245" s="3">
        <f>C245/100</f>
        <v>6.7000000000000004E-2</v>
      </c>
      <c r="H245" s="3">
        <f>D245/100</f>
        <v>8.9999999999999998E-4</v>
      </c>
      <c r="I245" s="9">
        <f t="shared" si="15"/>
        <v>4.3875199670000004E-2</v>
      </c>
      <c r="J245" s="2">
        <f t="shared" si="17"/>
        <v>1</v>
      </c>
      <c r="K245" s="2">
        <f t="shared" si="18"/>
        <v>0</v>
      </c>
      <c r="L245" s="10">
        <f t="shared" si="19"/>
        <v>0</v>
      </c>
      <c r="M245" s="2" t="str">
        <f t="shared" si="16"/>
        <v>Dec</v>
      </c>
    </row>
    <row r="246" spans="1:13" x14ac:dyDescent="0.2">
      <c r="A246" s="1">
        <v>44197</v>
      </c>
      <c r="B246" s="2">
        <v>262.63900000000001</v>
      </c>
      <c r="C246" s="2">
        <v>6.4</v>
      </c>
      <c r="D246" s="2">
        <v>0.09</v>
      </c>
      <c r="E246" s="8">
        <v>4.3863704209999996</v>
      </c>
      <c r="F246" s="3">
        <f>B246/B234 - 1</f>
        <v>1.3553199782346148E-2</v>
      </c>
      <c r="G246" s="3">
        <f>C246/100</f>
        <v>6.4000000000000001E-2</v>
      </c>
      <c r="H246" s="3">
        <f>D246/100</f>
        <v>8.9999999999999998E-4</v>
      </c>
      <c r="I246" s="9">
        <f t="shared" si="15"/>
        <v>4.3863704209999993E-2</v>
      </c>
      <c r="J246" s="2">
        <f t="shared" si="17"/>
        <v>1</v>
      </c>
      <c r="K246" s="2">
        <f t="shared" si="18"/>
        <v>0</v>
      </c>
      <c r="L246" s="10">
        <f t="shared" si="19"/>
        <v>0</v>
      </c>
      <c r="M246" s="2" t="str">
        <f t="shared" si="16"/>
        <v>Jan 2021</v>
      </c>
    </row>
    <row r="247" spans="1:13" x14ac:dyDescent="0.2">
      <c r="A247" s="1">
        <v>44228</v>
      </c>
      <c r="B247" s="2">
        <v>263.57299999999998</v>
      </c>
      <c r="C247" s="2">
        <v>6.2</v>
      </c>
      <c r="D247" s="2">
        <v>0.08</v>
      </c>
      <c r="E247" s="8">
        <v>4.3863704209999996</v>
      </c>
      <c r="F247" s="3">
        <f>B247/B235 - 1</f>
        <v>1.6675024108003811E-2</v>
      </c>
      <c r="G247" s="3">
        <f>C247/100</f>
        <v>6.2E-2</v>
      </c>
      <c r="H247" s="3">
        <f>D247/100</f>
        <v>8.0000000000000004E-4</v>
      </c>
      <c r="I247" s="9">
        <f t="shared" si="15"/>
        <v>4.3863704209999993E-2</v>
      </c>
      <c r="J247" s="2">
        <f t="shared" si="17"/>
        <v>1</v>
      </c>
      <c r="K247" s="2">
        <f t="shared" si="18"/>
        <v>0</v>
      </c>
      <c r="L247" s="10">
        <f t="shared" si="19"/>
        <v>0</v>
      </c>
      <c r="M247" s="2" t="str">
        <f t="shared" si="16"/>
        <v>Feb</v>
      </c>
    </row>
    <row r="248" spans="1:13" x14ac:dyDescent="0.2">
      <c r="A248" s="1">
        <v>44256</v>
      </c>
      <c r="B248" s="2">
        <v>264.84699999999998</v>
      </c>
      <c r="C248" s="2">
        <v>6.1</v>
      </c>
      <c r="D248" s="2">
        <v>7.0000000000000007E-2</v>
      </c>
      <c r="E248" s="8">
        <v>4.3863704209999996</v>
      </c>
      <c r="F248" s="3">
        <f>B248/B236 - 1</f>
        <v>2.6236457477642139E-2</v>
      </c>
      <c r="G248" s="3">
        <f>C248/100</f>
        <v>6.0999999999999999E-2</v>
      </c>
      <c r="H248" s="3">
        <f>D248/100</f>
        <v>7.000000000000001E-4</v>
      </c>
      <c r="I248" s="9">
        <f t="shared" si="15"/>
        <v>4.3863704209999993E-2</v>
      </c>
      <c r="J248" s="2">
        <f t="shared" si="17"/>
        <v>1</v>
      </c>
      <c r="K248" s="2">
        <f t="shared" si="18"/>
        <v>0</v>
      </c>
      <c r="L248" s="10">
        <f t="shared" si="19"/>
        <v>0</v>
      </c>
      <c r="M248" s="2" t="str">
        <f t="shared" si="16"/>
        <v>Mar</v>
      </c>
    </row>
    <row r="249" spans="1:13" x14ac:dyDescent="0.2">
      <c r="A249" s="1">
        <v>44287</v>
      </c>
      <c r="B249" s="2">
        <v>266.625</v>
      </c>
      <c r="C249" s="2">
        <v>6.1</v>
      </c>
      <c r="D249" s="2">
        <v>7.0000000000000007E-2</v>
      </c>
      <c r="E249" s="8">
        <v>4.3809978479999998</v>
      </c>
      <c r="F249" s="3">
        <f>B249/B237 - 1</f>
        <v>4.1373734533183493E-2</v>
      </c>
      <c r="G249" s="3">
        <f>C249/100</f>
        <v>6.0999999999999999E-2</v>
      </c>
      <c r="H249" s="3">
        <f>D249/100</f>
        <v>7.000000000000001E-4</v>
      </c>
      <c r="I249" s="9">
        <f t="shared" si="15"/>
        <v>4.3809978479999998E-2</v>
      </c>
      <c r="J249" s="2">
        <f t="shared" si="17"/>
        <v>0</v>
      </c>
      <c r="K249" s="2">
        <f t="shared" si="18"/>
        <v>0</v>
      </c>
      <c r="L249" s="10">
        <f t="shared" si="19"/>
        <v>0</v>
      </c>
      <c r="M249" s="2" t="str">
        <f t="shared" si="16"/>
        <v>Apr</v>
      </c>
    </row>
    <row r="250" spans="1:13" x14ac:dyDescent="0.2">
      <c r="A250" s="1">
        <v>44317</v>
      </c>
      <c r="B250" s="2">
        <v>268.404</v>
      </c>
      <c r="C250" s="2">
        <v>5.8</v>
      </c>
      <c r="D250" s="2">
        <v>0.06</v>
      </c>
      <c r="E250" s="8">
        <v>4.3809978479999998</v>
      </c>
      <c r="F250" s="3">
        <f>B250/B238 - 1</f>
        <v>4.9264665639830785E-2</v>
      </c>
      <c r="G250" s="3">
        <f>C250/100</f>
        <v>5.7999999999999996E-2</v>
      </c>
      <c r="H250" s="3">
        <f>D250/100</f>
        <v>5.9999999999999995E-4</v>
      </c>
      <c r="I250" s="9">
        <f t="shared" si="15"/>
        <v>4.3809978479999998E-2</v>
      </c>
      <c r="J250" s="2">
        <f t="shared" si="17"/>
        <v>0</v>
      </c>
      <c r="K250" s="2">
        <f t="shared" si="18"/>
        <v>0</v>
      </c>
      <c r="L250" s="10">
        <f t="shared" si="19"/>
        <v>0</v>
      </c>
      <c r="M250" s="2" t="str">
        <f t="shared" si="16"/>
        <v>May</v>
      </c>
    </row>
    <row r="251" spans="1:13" x14ac:dyDescent="0.2">
      <c r="A251" s="1">
        <v>44348</v>
      </c>
      <c r="B251" s="2">
        <v>270.70999999999998</v>
      </c>
      <c r="C251" s="2">
        <v>5.9</v>
      </c>
      <c r="D251" s="2">
        <v>0.08</v>
      </c>
      <c r="E251" s="8">
        <v>4.3809978479999998</v>
      </c>
      <c r="F251" s="3">
        <f>B251/B239 - 1</f>
        <v>5.317418943207719E-2</v>
      </c>
      <c r="G251" s="3">
        <f>C251/100</f>
        <v>5.9000000000000004E-2</v>
      </c>
      <c r="H251" s="3">
        <f>D251/100</f>
        <v>8.0000000000000004E-4</v>
      </c>
      <c r="I251" s="9">
        <f t="shared" si="15"/>
        <v>4.3809978479999998E-2</v>
      </c>
      <c r="J251" s="2">
        <f t="shared" si="17"/>
        <v>0</v>
      </c>
      <c r="K251" s="2">
        <f t="shared" si="18"/>
        <v>0</v>
      </c>
      <c r="L251" s="10">
        <f t="shared" si="19"/>
        <v>0</v>
      </c>
      <c r="M251" s="2" t="str">
        <f t="shared" si="16"/>
        <v>Jun</v>
      </c>
    </row>
    <row r="252" spans="1:13" x14ac:dyDescent="0.2">
      <c r="A252" s="1">
        <v>44378</v>
      </c>
      <c r="B252" s="2">
        <v>271.96499999999997</v>
      </c>
      <c r="C252" s="2">
        <v>5.4</v>
      </c>
      <c r="D252" s="2">
        <v>0.1</v>
      </c>
      <c r="E252" s="8">
        <v>4.375862369</v>
      </c>
      <c r="F252" s="3">
        <f>B252/B240 - 1</f>
        <v>5.2691676472409688E-2</v>
      </c>
      <c r="G252" s="3">
        <f>C252/100</f>
        <v>5.4000000000000006E-2</v>
      </c>
      <c r="H252" s="3">
        <f>D252/100</f>
        <v>1E-3</v>
      </c>
      <c r="I252" s="9">
        <f t="shared" si="15"/>
        <v>4.3758623689999998E-2</v>
      </c>
      <c r="J252" s="2">
        <f t="shared" si="17"/>
        <v>0</v>
      </c>
      <c r="K252" s="2">
        <f t="shared" si="18"/>
        <v>0</v>
      </c>
      <c r="L252" s="10">
        <f t="shared" si="19"/>
        <v>0</v>
      </c>
      <c r="M252" s="2" t="str">
        <f t="shared" si="16"/>
        <v>Jul</v>
      </c>
    </row>
    <row r="253" spans="1:13" x14ac:dyDescent="0.2">
      <c r="A253" s="1">
        <v>44409</v>
      </c>
      <c r="B253" s="2">
        <v>272.75200000000001</v>
      </c>
      <c r="C253" s="2">
        <v>5.0999999999999996</v>
      </c>
      <c r="D253" s="2">
        <v>0.09</v>
      </c>
      <c r="E253" s="8">
        <v>4.375862369</v>
      </c>
      <c r="F253" s="3">
        <f>B253/B241 - 1</f>
        <v>5.1813231732712461E-2</v>
      </c>
      <c r="G253" s="3">
        <f>C253/100</f>
        <v>5.0999999999999997E-2</v>
      </c>
      <c r="H253" s="3">
        <f>D253/100</f>
        <v>8.9999999999999998E-4</v>
      </c>
      <c r="I253" s="9">
        <f t="shared" si="15"/>
        <v>4.3758623689999998E-2</v>
      </c>
      <c r="J253" s="2">
        <f t="shared" si="17"/>
        <v>0</v>
      </c>
      <c r="K253" s="2">
        <f t="shared" si="18"/>
        <v>0</v>
      </c>
      <c r="L253" s="10">
        <f t="shared" si="19"/>
        <v>0</v>
      </c>
      <c r="M253" s="2" t="str">
        <f t="shared" si="16"/>
        <v>Aug</v>
      </c>
    </row>
    <row r="254" spans="1:13" x14ac:dyDescent="0.2">
      <c r="A254" s="1">
        <v>44440</v>
      </c>
      <c r="B254" s="2">
        <v>273.94200000000001</v>
      </c>
      <c r="C254" s="2">
        <v>4.7</v>
      </c>
      <c r="D254" s="2">
        <v>0.08</v>
      </c>
      <c r="E254" s="8">
        <v>4.375862369</v>
      </c>
      <c r="F254" s="3">
        <f>B254/B242 - 1</f>
        <v>5.363523425270289E-2</v>
      </c>
      <c r="G254" s="3">
        <f>C254/100</f>
        <v>4.7E-2</v>
      </c>
      <c r="H254" s="3">
        <f>D254/100</f>
        <v>8.0000000000000004E-4</v>
      </c>
      <c r="I254" s="9">
        <f t="shared" si="15"/>
        <v>4.3758623689999998E-2</v>
      </c>
      <c r="J254" s="2">
        <f t="shared" si="17"/>
        <v>0</v>
      </c>
      <c r="K254" s="2">
        <f t="shared" si="18"/>
        <v>0</v>
      </c>
      <c r="L254" s="10">
        <f t="shared" si="19"/>
        <v>0</v>
      </c>
      <c r="M254" s="2" t="str">
        <f t="shared" si="16"/>
        <v>Sep</v>
      </c>
    </row>
    <row r="255" spans="1:13" x14ac:dyDescent="0.2">
      <c r="A255" s="1">
        <v>44470</v>
      </c>
      <c r="B255" s="2">
        <v>276.52800000000002</v>
      </c>
      <c r="C255" s="2">
        <v>4.5</v>
      </c>
      <c r="D255" s="2">
        <v>0.08</v>
      </c>
      <c r="E255" s="8">
        <v>4.3709672250000002</v>
      </c>
      <c r="F255" s="3">
        <f>B255/B243 - 1</f>
        <v>6.2265912207714491E-2</v>
      </c>
      <c r="G255" s="3">
        <f>C255/100</f>
        <v>4.4999999999999998E-2</v>
      </c>
      <c r="H255" s="3">
        <f>D255/100</f>
        <v>8.0000000000000004E-4</v>
      </c>
      <c r="I255" s="9">
        <f t="shared" si="15"/>
        <v>4.3709672250000005E-2</v>
      </c>
      <c r="J255" s="2">
        <f t="shared" si="17"/>
        <v>0</v>
      </c>
      <c r="K255" s="2">
        <f t="shared" si="18"/>
        <v>0</v>
      </c>
      <c r="L255" s="10">
        <f t="shared" si="19"/>
        <v>0</v>
      </c>
      <c r="M255" s="2" t="str">
        <f t="shared" si="16"/>
        <v>Oct</v>
      </c>
    </row>
    <row r="256" spans="1:13" x14ac:dyDescent="0.2">
      <c r="A256" s="1">
        <v>44501</v>
      </c>
      <c r="B256" s="2">
        <v>278.82400000000001</v>
      </c>
      <c r="C256" s="2">
        <v>4.2</v>
      </c>
      <c r="D256" s="2">
        <v>0.08</v>
      </c>
      <c r="E256" s="8">
        <v>4.3709672250000002</v>
      </c>
      <c r="F256" s="3">
        <f>B256/B244 - 1</f>
        <v>6.8655595202961939E-2</v>
      </c>
      <c r="G256" s="3">
        <f>C256/100</f>
        <v>4.2000000000000003E-2</v>
      </c>
      <c r="H256" s="3">
        <f>D256/100</f>
        <v>8.0000000000000004E-4</v>
      </c>
      <c r="I256" s="9">
        <f t="shared" si="15"/>
        <v>4.3709672250000005E-2</v>
      </c>
      <c r="J256" s="2">
        <f t="shared" si="17"/>
        <v>0</v>
      </c>
      <c r="K256" s="2">
        <f t="shared" si="18"/>
        <v>1</v>
      </c>
      <c r="L256" s="10">
        <f t="shared" si="19"/>
        <v>0</v>
      </c>
      <c r="M256" s="2" t="str">
        <f t="shared" si="16"/>
        <v>Nov</v>
      </c>
    </row>
    <row r="257" spans="1:13" x14ac:dyDescent="0.2">
      <c r="A257" s="1">
        <v>44531</v>
      </c>
      <c r="B257" s="2">
        <v>280.80599999999998</v>
      </c>
      <c r="C257" s="2">
        <v>3.9</v>
      </c>
      <c r="D257" s="2">
        <v>0.08</v>
      </c>
      <c r="E257" s="8">
        <v>4.3709672250000002</v>
      </c>
      <c r="F257" s="3">
        <f>B257/B245 - 1</f>
        <v>7.1594573451124743E-2</v>
      </c>
      <c r="G257" s="3">
        <f>C257/100</f>
        <v>3.9E-2</v>
      </c>
      <c r="H257" s="3">
        <f>D257/100</f>
        <v>8.0000000000000004E-4</v>
      </c>
      <c r="I257" s="9">
        <f t="shared" si="15"/>
        <v>4.3709672250000005E-2</v>
      </c>
      <c r="J257" s="2">
        <f t="shared" si="17"/>
        <v>0</v>
      </c>
      <c r="K257" s="2">
        <f t="shared" si="18"/>
        <v>1</v>
      </c>
      <c r="L257" s="10">
        <f t="shared" si="19"/>
        <v>0</v>
      </c>
      <c r="M257" s="2" t="str">
        <f t="shared" si="16"/>
        <v>Dec</v>
      </c>
    </row>
    <row r="258" spans="1:13" x14ac:dyDescent="0.2">
      <c r="A258" s="1">
        <v>44562</v>
      </c>
      <c r="B258" s="2">
        <v>282.54199999999997</v>
      </c>
      <c r="C258" s="2">
        <v>4</v>
      </c>
      <c r="D258" s="2">
        <v>0.08</v>
      </c>
      <c r="E258" s="8">
        <v>4.3663200289999997</v>
      </c>
      <c r="F258" s="3">
        <f>B258/B246 - 1</f>
        <v>7.578082463000535E-2</v>
      </c>
      <c r="G258" s="3">
        <f>C258/100</f>
        <v>0.04</v>
      </c>
      <c r="H258" s="3">
        <f>D258/100</f>
        <v>8.0000000000000004E-4</v>
      </c>
      <c r="I258" s="9">
        <f t="shared" si="15"/>
        <v>4.3663200289999995E-2</v>
      </c>
      <c r="J258" s="2">
        <f t="shared" si="17"/>
        <v>0</v>
      </c>
      <c r="K258" s="2">
        <f t="shared" si="18"/>
        <v>1</v>
      </c>
      <c r="L258" s="10">
        <f t="shared" si="19"/>
        <v>0</v>
      </c>
      <c r="M258" s="2" t="str">
        <f t="shared" si="16"/>
        <v>Jan 2022</v>
      </c>
    </row>
    <row r="259" spans="1:13" x14ac:dyDescent="0.2">
      <c r="A259" s="1">
        <v>44593</v>
      </c>
      <c r="B259" s="2">
        <v>284.52499999999998</v>
      </c>
      <c r="C259" s="2">
        <v>3.8</v>
      </c>
      <c r="D259" s="2">
        <v>0.08</v>
      </c>
      <c r="E259" s="8">
        <v>4.3663200289999997</v>
      </c>
      <c r="F259" s="3">
        <f>B259/B247 - 1</f>
        <v>7.9492208989539792E-2</v>
      </c>
      <c r="G259" s="3">
        <f>C259/100</f>
        <v>3.7999999999999999E-2</v>
      </c>
      <c r="H259" s="3">
        <f>D259/100</f>
        <v>8.0000000000000004E-4</v>
      </c>
      <c r="I259" s="9">
        <f t="shared" ref="I259:I301" si="20">E259/100</f>
        <v>4.3663200289999995E-2</v>
      </c>
      <c r="J259" s="2">
        <f t="shared" si="17"/>
        <v>0</v>
      </c>
      <c r="K259" s="2">
        <f t="shared" si="18"/>
        <v>1</v>
      </c>
      <c r="L259" s="10">
        <f t="shared" si="19"/>
        <v>0</v>
      </c>
      <c r="M259" s="2" t="str">
        <f t="shared" ref="M259:M301" si="21">IF(ROW(A259)=ROW($A$2),
    TEXT(A259,"mmm yyyy"),
    IF(MONTH(A259)=1,
       TEXT(A259,"mmm yyyy"),
       TEXT(A259,"mmm")))</f>
        <v>Feb</v>
      </c>
    </row>
    <row r="260" spans="1:13" x14ac:dyDescent="0.2">
      <c r="A260" s="1">
        <v>44621</v>
      </c>
      <c r="B260" s="2">
        <v>287.46699999999998</v>
      </c>
      <c r="C260" s="2">
        <v>3.7</v>
      </c>
      <c r="D260" s="2">
        <v>0.2</v>
      </c>
      <c r="E260" s="8">
        <v>4.3663200289999997</v>
      </c>
      <c r="F260" s="3">
        <f>B260/B248 - 1</f>
        <v>8.5407801485385848E-2</v>
      </c>
      <c r="G260" s="3">
        <f>C260/100</f>
        <v>3.7000000000000005E-2</v>
      </c>
      <c r="H260" s="3">
        <f>D260/100</f>
        <v>2E-3</v>
      </c>
      <c r="I260" s="9">
        <f t="shared" si="20"/>
        <v>4.3663200289999995E-2</v>
      </c>
      <c r="J260" s="2">
        <f t="shared" si="17"/>
        <v>0</v>
      </c>
      <c r="K260" s="2">
        <f t="shared" si="18"/>
        <v>1</v>
      </c>
      <c r="L260" s="10">
        <f t="shared" si="19"/>
        <v>0</v>
      </c>
      <c r="M260" s="2" t="str">
        <f t="shared" si="21"/>
        <v>Mar</v>
      </c>
    </row>
    <row r="261" spans="1:13" x14ac:dyDescent="0.2">
      <c r="A261" s="1">
        <v>44652</v>
      </c>
      <c r="B261" s="2">
        <v>288.58199999999999</v>
      </c>
      <c r="C261" s="2">
        <v>3.7</v>
      </c>
      <c r="D261" s="2">
        <v>0.33</v>
      </c>
      <c r="E261" s="8">
        <v>4.361905793</v>
      </c>
      <c r="F261" s="3">
        <f>B261/B249 - 1</f>
        <v>8.2351617440225011E-2</v>
      </c>
      <c r="G261" s="3">
        <f>C261/100</f>
        <v>3.7000000000000005E-2</v>
      </c>
      <c r="H261" s="3">
        <f>D261/100</f>
        <v>3.3E-3</v>
      </c>
      <c r="I261" s="9">
        <f t="shared" si="20"/>
        <v>4.3619057930000003E-2</v>
      </c>
      <c r="J261" s="2">
        <f t="shared" si="17"/>
        <v>0</v>
      </c>
      <c r="K261" s="2">
        <f t="shared" si="18"/>
        <v>1</v>
      </c>
      <c r="L261" s="10">
        <f t="shared" si="19"/>
        <v>0</v>
      </c>
      <c r="M261" s="2" t="str">
        <f t="shared" si="21"/>
        <v>Apr</v>
      </c>
    </row>
    <row r="262" spans="1:13" x14ac:dyDescent="0.2">
      <c r="A262" s="1">
        <v>44682</v>
      </c>
      <c r="B262" s="2">
        <v>291.29899999999998</v>
      </c>
      <c r="C262" s="2">
        <v>3.6</v>
      </c>
      <c r="D262" s="2">
        <v>0.77</v>
      </c>
      <c r="E262" s="8">
        <v>4.361905793</v>
      </c>
      <c r="F262" s="3">
        <f>B262/B250 - 1</f>
        <v>8.5300517130892262E-2</v>
      </c>
      <c r="G262" s="3">
        <f>C262/100</f>
        <v>3.6000000000000004E-2</v>
      </c>
      <c r="H262" s="3">
        <f>D262/100</f>
        <v>7.7000000000000002E-3</v>
      </c>
      <c r="I262" s="9">
        <f t="shared" si="20"/>
        <v>4.3619057930000003E-2</v>
      </c>
      <c r="J262" s="2">
        <f t="shared" si="17"/>
        <v>0</v>
      </c>
      <c r="K262" s="2">
        <f t="shared" si="18"/>
        <v>1</v>
      </c>
      <c r="L262" s="10">
        <f t="shared" si="19"/>
        <v>0</v>
      </c>
      <c r="M262" s="2" t="str">
        <f t="shared" si="21"/>
        <v>May</v>
      </c>
    </row>
    <row r="263" spans="1:13" x14ac:dyDescent="0.2">
      <c r="A263" s="1">
        <v>44713</v>
      </c>
      <c r="B263" s="2">
        <v>295.072</v>
      </c>
      <c r="C263" s="2">
        <v>3.6</v>
      </c>
      <c r="D263" s="2">
        <v>1.21</v>
      </c>
      <c r="E263" s="8">
        <v>4.361905793</v>
      </c>
      <c r="F263" s="3">
        <f>B263/B251 - 1</f>
        <v>8.9992981419231066E-2</v>
      </c>
      <c r="G263" s="3">
        <f>C263/100</f>
        <v>3.6000000000000004E-2</v>
      </c>
      <c r="H263" s="3">
        <f>D263/100</f>
        <v>1.21E-2</v>
      </c>
      <c r="I263" s="9">
        <f t="shared" si="20"/>
        <v>4.3619057930000003E-2</v>
      </c>
      <c r="J263" s="2">
        <f t="shared" si="17"/>
        <v>0</v>
      </c>
      <c r="K263" s="2">
        <f t="shared" si="18"/>
        <v>1</v>
      </c>
      <c r="L263" s="10">
        <f t="shared" si="19"/>
        <v>0</v>
      </c>
      <c r="M263" s="2" t="str">
        <f t="shared" si="21"/>
        <v>Jun</v>
      </c>
    </row>
    <row r="264" spans="1:13" x14ac:dyDescent="0.2">
      <c r="A264" s="1">
        <v>44743</v>
      </c>
      <c r="B264" s="2">
        <v>294.94</v>
      </c>
      <c r="C264" s="2">
        <v>3.5</v>
      </c>
      <c r="D264" s="2">
        <v>1.68</v>
      </c>
      <c r="E264" s="8">
        <v>4.3576032270000002</v>
      </c>
      <c r="F264" s="3">
        <f>B264/B252 - 1</f>
        <v>8.4477782067545526E-2</v>
      </c>
      <c r="G264" s="3">
        <f>C264/100</f>
        <v>3.5000000000000003E-2</v>
      </c>
      <c r="H264" s="3">
        <f>D264/100</f>
        <v>1.6799999999999999E-2</v>
      </c>
      <c r="I264" s="9">
        <f t="shared" si="20"/>
        <v>4.3576032270000002E-2</v>
      </c>
      <c r="J264" s="2">
        <f t="shared" si="17"/>
        <v>0</v>
      </c>
      <c r="K264" s="2">
        <f t="shared" si="18"/>
        <v>1</v>
      </c>
      <c r="L264" s="10">
        <f t="shared" si="19"/>
        <v>0</v>
      </c>
      <c r="M264" s="2" t="str">
        <f t="shared" si="21"/>
        <v>Jul</v>
      </c>
    </row>
    <row r="265" spans="1:13" x14ac:dyDescent="0.2">
      <c r="A265" s="1">
        <v>44774</v>
      </c>
      <c r="B265" s="2">
        <v>295.16199999999998</v>
      </c>
      <c r="C265" s="2">
        <v>3.6</v>
      </c>
      <c r="D265" s="2">
        <v>2.33</v>
      </c>
      <c r="E265" s="8">
        <v>4.3576032270000002</v>
      </c>
      <c r="F265" s="3">
        <f>B265/B253 - 1</f>
        <v>8.2162550595412664E-2</v>
      </c>
      <c r="G265" s="3">
        <f>C265/100</f>
        <v>3.6000000000000004E-2</v>
      </c>
      <c r="H265" s="3">
        <f>D265/100</f>
        <v>2.3300000000000001E-2</v>
      </c>
      <c r="I265" s="9">
        <f t="shared" si="20"/>
        <v>4.3576032270000002E-2</v>
      </c>
      <c r="J265" s="2">
        <f t="shared" si="17"/>
        <v>0</v>
      </c>
      <c r="K265" s="2">
        <f t="shared" si="18"/>
        <v>1</v>
      </c>
      <c r="L265" s="10">
        <f t="shared" si="19"/>
        <v>0</v>
      </c>
      <c r="M265" s="2" t="str">
        <f t="shared" si="21"/>
        <v>Aug</v>
      </c>
    </row>
    <row r="266" spans="1:13" x14ac:dyDescent="0.2">
      <c r="A266" s="1">
        <v>44805</v>
      </c>
      <c r="B266" s="2">
        <v>296.42099999999999</v>
      </c>
      <c r="C266" s="2">
        <v>3.5</v>
      </c>
      <c r="D266" s="2">
        <v>2.56</v>
      </c>
      <c r="E266" s="8">
        <v>4.3576032270000002</v>
      </c>
      <c r="F266" s="3">
        <f>B266/B254 - 1</f>
        <v>8.2057515824517591E-2</v>
      </c>
      <c r="G266" s="3">
        <f>C266/100</f>
        <v>3.5000000000000003E-2</v>
      </c>
      <c r="H266" s="3">
        <f>D266/100</f>
        <v>2.5600000000000001E-2</v>
      </c>
      <c r="I266" s="9">
        <f t="shared" si="20"/>
        <v>4.3576032270000002E-2</v>
      </c>
      <c r="J266" s="2">
        <f t="shared" si="17"/>
        <v>0</v>
      </c>
      <c r="K266" s="2">
        <f t="shared" si="18"/>
        <v>1</v>
      </c>
      <c r="L266" s="10">
        <f t="shared" si="19"/>
        <v>0</v>
      </c>
      <c r="M266" s="2" t="str">
        <f t="shared" si="21"/>
        <v>Sep</v>
      </c>
    </row>
    <row r="267" spans="1:13" x14ac:dyDescent="0.2">
      <c r="A267" s="1">
        <v>44835</v>
      </c>
      <c r="B267" s="2">
        <v>297.97899999999998</v>
      </c>
      <c r="C267" s="2">
        <v>3.6</v>
      </c>
      <c r="D267" s="2">
        <v>3.08</v>
      </c>
      <c r="E267" s="8">
        <v>4.3532706279999998</v>
      </c>
      <c r="F267" s="3">
        <f>B267/B255 - 1</f>
        <v>7.7572614708094623E-2</v>
      </c>
      <c r="G267" s="3">
        <f>C267/100</f>
        <v>3.6000000000000004E-2</v>
      </c>
      <c r="H267" s="3">
        <f>D267/100</f>
        <v>3.0800000000000001E-2</v>
      </c>
      <c r="I267" s="9">
        <f t="shared" si="20"/>
        <v>4.353270628E-2</v>
      </c>
      <c r="J267" s="2">
        <f t="shared" si="17"/>
        <v>0</v>
      </c>
      <c r="K267" s="2">
        <f t="shared" si="18"/>
        <v>1</v>
      </c>
      <c r="L267" s="10">
        <f t="shared" si="19"/>
        <v>0</v>
      </c>
      <c r="M267" s="2" t="str">
        <f t="shared" si="21"/>
        <v>Oct</v>
      </c>
    </row>
    <row r="268" spans="1:13" x14ac:dyDescent="0.2">
      <c r="A268" s="1">
        <v>44866</v>
      </c>
      <c r="B268" s="2">
        <v>298.70800000000003</v>
      </c>
      <c r="C268" s="2">
        <v>3.6</v>
      </c>
      <c r="D268" s="2">
        <v>3.78</v>
      </c>
      <c r="E268" s="8">
        <v>4.3532706279999998</v>
      </c>
      <c r="F268" s="3">
        <f>B268/B256 - 1</f>
        <v>7.1313803689782906E-2</v>
      </c>
      <c r="G268" s="3">
        <f>C268/100</f>
        <v>3.6000000000000004E-2</v>
      </c>
      <c r="H268" s="3">
        <f>D268/100</f>
        <v>3.78E-2</v>
      </c>
      <c r="I268" s="9">
        <f t="shared" si="20"/>
        <v>4.353270628E-2</v>
      </c>
      <c r="J268" s="2">
        <f t="shared" si="17"/>
        <v>0</v>
      </c>
      <c r="K268" s="2">
        <f t="shared" si="18"/>
        <v>1</v>
      </c>
      <c r="L268" s="10">
        <f t="shared" si="19"/>
        <v>0</v>
      </c>
      <c r="M268" s="2" t="str">
        <f t="shared" si="21"/>
        <v>Nov</v>
      </c>
    </row>
    <row r="269" spans="1:13" x14ac:dyDescent="0.2">
      <c r="A269" s="1">
        <v>44896</v>
      </c>
      <c r="B269" s="2">
        <v>298.80799999999999</v>
      </c>
      <c r="C269" s="2">
        <v>3.5</v>
      </c>
      <c r="D269" s="2">
        <v>4.0999999999999996</v>
      </c>
      <c r="E269" s="8">
        <v>4.3532706279999998</v>
      </c>
      <c r="F269" s="3">
        <f>B269/B257 - 1</f>
        <v>6.4108316773858087E-2</v>
      </c>
      <c r="G269" s="3">
        <f>C269/100</f>
        <v>3.5000000000000003E-2</v>
      </c>
      <c r="H269" s="3">
        <f>D269/100</f>
        <v>4.0999999999999995E-2</v>
      </c>
      <c r="I269" s="9">
        <f t="shared" si="20"/>
        <v>4.353270628E-2</v>
      </c>
      <c r="J269" s="2">
        <f t="shared" si="17"/>
        <v>0</v>
      </c>
      <c r="K269" s="2">
        <f t="shared" si="18"/>
        <v>1</v>
      </c>
      <c r="L269" s="10">
        <f t="shared" si="19"/>
        <v>0</v>
      </c>
      <c r="M269" s="2" t="str">
        <f t="shared" si="21"/>
        <v>Dec</v>
      </c>
    </row>
    <row r="270" spans="1:13" x14ac:dyDescent="0.2">
      <c r="A270" s="1">
        <v>44927</v>
      </c>
      <c r="B270" s="2">
        <v>300.45600000000002</v>
      </c>
      <c r="C270" s="2">
        <v>3.5</v>
      </c>
      <c r="D270" s="2">
        <v>4.33</v>
      </c>
      <c r="E270" s="8">
        <v>4.3487749950000003</v>
      </c>
      <c r="F270" s="3">
        <f>B270/B258 - 1</f>
        <v>6.3402963099291609E-2</v>
      </c>
      <c r="G270" s="3">
        <f>C270/100</f>
        <v>3.5000000000000003E-2</v>
      </c>
      <c r="H270" s="3">
        <f>D270/100</f>
        <v>4.3299999999999998E-2</v>
      </c>
      <c r="I270" s="9">
        <f t="shared" si="20"/>
        <v>4.3487749950000001E-2</v>
      </c>
      <c r="J270" s="2">
        <f t="shared" si="17"/>
        <v>0</v>
      </c>
      <c r="K270" s="2">
        <f t="shared" si="18"/>
        <v>1</v>
      </c>
      <c r="L270" s="10">
        <f t="shared" si="19"/>
        <v>0</v>
      </c>
      <c r="M270" s="2" t="str">
        <f t="shared" si="21"/>
        <v>Jan 2023</v>
      </c>
    </row>
    <row r="271" spans="1:13" x14ac:dyDescent="0.2">
      <c r="A271" s="1">
        <v>44958</v>
      </c>
      <c r="B271" s="2">
        <v>301.476</v>
      </c>
      <c r="C271" s="2">
        <v>3.6</v>
      </c>
      <c r="D271" s="2">
        <v>4.57</v>
      </c>
      <c r="E271" s="8">
        <v>4.3487749950000003</v>
      </c>
      <c r="F271" s="3">
        <f>B271/B259 - 1</f>
        <v>5.9576487127668942E-2</v>
      </c>
      <c r="G271" s="3">
        <f>C271/100</f>
        <v>3.6000000000000004E-2</v>
      </c>
      <c r="H271" s="3">
        <f>D271/100</f>
        <v>4.5700000000000005E-2</v>
      </c>
      <c r="I271" s="9">
        <f t="shared" si="20"/>
        <v>4.3487749950000001E-2</v>
      </c>
      <c r="J271" s="2">
        <f t="shared" ref="J271:J301" si="22">IF(AND(F271&gt;=0.01, F271&lt;=0.03),1, 0)</f>
        <v>0</v>
      </c>
      <c r="K271" s="2">
        <f t="shared" ref="K271:K299" si="23">IF(G271&lt;=I271,1, 0)</f>
        <v>1</v>
      </c>
      <c r="L271" s="10">
        <f t="shared" ref="L271:L301" si="24">IF(AND(J271=1,K271=1),1,0)</f>
        <v>0</v>
      </c>
      <c r="M271" s="2" t="str">
        <f t="shared" si="21"/>
        <v>Feb</v>
      </c>
    </row>
    <row r="272" spans="1:13" x14ac:dyDescent="0.2">
      <c r="A272" s="1">
        <v>44986</v>
      </c>
      <c r="B272" s="2">
        <v>301.64299999999997</v>
      </c>
      <c r="C272" s="2">
        <v>3.5</v>
      </c>
      <c r="D272" s="2">
        <v>4.6500000000000004</v>
      </c>
      <c r="E272" s="8">
        <v>4.3487749950000003</v>
      </c>
      <c r="F272" s="3">
        <f>B272/B260 - 1</f>
        <v>4.9313486417571273E-2</v>
      </c>
      <c r="G272" s="3">
        <f>C272/100</f>
        <v>3.5000000000000003E-2</v>
      </c>
      <c r="H272" s="3">
        <f>D272/100</f>
        <v>4.6500000000000007E-2</v>
      </c>
      <c r="I272" s="9">
        <f t="shared" si="20"/>
        <v>4.3487749950000001E-2</v>
      </c>
      <c r="J272" s="2">
        <f t="shared" si="22"/>
        <v>0</v>
      </c>
      <c r="K272" s="2">
        <f t="shared" si="23"/>
        <v>1</v>
      </c>
      <c r="L272" s="10">
        <f t="shared" si="24"/>
        <v>0</v>
      </c>
      <c r="M272" s="2" t="str">
        <f t="shared" si="21"/>
        <v>Mar</v>
      </c>
    </row>
    <row r="273" spans="1:13" x14ac:dyDescent="0.2">
      <c r="A273" s="1">
        <v>45017</v>
      </c>
      <c r="B273" s="2">
        <v>302.858</v>
      </c>
      <c r="C273" s="2">
        <v>3.4</v>
      </c>
      <c r="D273" s="2">
        <v>4.83</v>
      </c>
      <c r="E273" s="8">
        <v>4.3440027169999897</v>
      </c>
      <c r="F273" s="3">
        <f>B273/B261 - 1</f>
        <v>4.9469474880623254E-2</v>
      </c>
      <c r="G273" s="3">
        <f>C273/100</f>
        <v>3.4000000000000002E-2</v>
      </c>
      <c r="H273" s="3">
        <f>D273/100</f>
        <v>4.8300000000000003E-2</v>
      </c>
      <c r="I273" s="9">
        <f t="shared" si="20"/>
        <v>4.3440027169999895E-2</v>
      </c>
      <c r="J273" s="2">
        <f t="shared" si="22"/>
        <v>0</v>
      </c>
      <c r="K273" s="2">
        <f t="shared" si="23"/>
        <v>1</v>
      </c>
      <c r="L273" s="10">
        <f t="shared" si="24"/>
        <v>0</v>
      </c>
      <c r="M273" s="2" t="str">
        <f t="shared" si="21"/>
        <v>Apr</v>
      </c>
    </row>
    <row r="274" spans="1:13" x14ac:dyDescent="0.2">
      <c r="A274" s="1">
        <v>45047</v>
      </c>
      <c r="B274" s="2">
        <v>303.31599999999997</v>
      </c>
      <c r="C274" s="2">
        <v>3.6</v>
      </c>
      <c r="D274" s="2">
        <v>5.0599999999999996</v>
      </c>
      <c r="E274" s="8">
        <v>4.3440027169999897</v>
      </c>
      <c r="F274" s="3">
        <f>B274/B262 - 1</f>
        <v>4.1253145393564727E-2</v>
      </c>
      <c r="G274" s="3">
        <f>C274/100</f>
        <v>3.6000000000000004E-2</v>
      </c>
      <c r="H274" s="3">
        <f>D274/100</f>
        <v>5.0599999999999999E-2</v>
      </c>
      <c r="I274" s="9">
        <f t="shared" si="20"/>
        <v>4.3440027169999895E-2</v>
      </c>
      <c r="J274" s="2">
        <f t="shared" si="22"/>
        <v>0</v>
      </c>
      <c r="K274" s="2">
        <f t="shared" si="23"/>
        <v>1</v>
      </c>
      <c r="L274" s="10">
        <f t="shared" si="24"/>
        <v>0</v>
      </c>
      <c r="M274" s="2" t="str">
        <f t="shared" si="21"/>
        <v>May</v>
      </c>
    </row>
    <row r="275" spans="1:13" x14ac:dyDescent="0.2">
      <c r="A275" s="1">
        <v>45078</v>
      </c>
      <c r="B275" s="2">
        <v>304.09899999999999</v>
      </c>
      <c r="C275" s="2">
        <v>3.6</v>
      </c>
      <c r="D275" s="2">
        <v>5.08</v>
      </c>
      <c r="E275" s="8">
        <v>4.3440027169999897</v>
      </c>
      <c r="F275" s="3">
        <f>B275/B263 - 1</f>
        <v>3.0592533347792994E-2</v>
      </c>
      <c r="G275" s="3">
        <f>C275/100</f>
        <v>3.6000000000000004E-2</v>
      </c>
      <c r="H275" s="3">
        <f>D275/100</f>
        <v>5.0799999999999998E-2</v>
      </c>
      <c r="I275" s="9">
        <f t="shared" si="20"/>
        <v>4.3440027169999895E-2</v>
      </c>
      <c r="J275" s="2">
        <f t="shared" si="22"/>
        <v>0</v>
      </c>
      <c r="K275" s="2">
        <f t="shared" si="23"/>
        <v>1</v>
      </c>
      <c r="L275" s="10">
        <f t="shared" si="24"/>
        <v>0</v>
      </c>
      <c r="M275" s="2" t="str">
        <f t="shared" si="21"/>
        <v>Jun</v>
      </c>
    </row>
    <row r="276" spans="1:13" x14ac:dyDescent="0.2">
      <c r="A276" s="1">
        <v>45108</v>
      </c>
      <c r="B276" s="2">
        <v>304.61500000000001</v>
      </c>
      <c r="C276" s="2">
        <v>3.5</v>
      </c>
      <c r="D276" s="2">
        <v>5.12</v>
      </c>
      <c r="E276" s="8">
        <v>4.3388901479999999</v>
      </c>
      <c r="F276" s="3">
        <f>B276/B264 - 1</f>
        <v>3.2803282023462499E-2</v>
      </c>
      <c r="G276" s="3">
        <f>C276/100</f>
        <v>3.5000000000000003E-2</v>
      </c>
      <c r="H276" s="3">
        <f>D276/100</f>
        <v>5.1200000000000002E-2</v>
      </c>
      <c r="I276" s="9">
        <f t="shared" si="20"/>
        <v>4.3388901479999999E-2</v>
      </c>
      <c r="J276" s="2">
        <f t="shared" si="22"/>
        <v>0</v>
      </c>
      <c r="K276" s="2">
        <f t="shared" si="23"/>
        <v>1</v>
      </c>
      <c r="L276" s="10">
        <f t="shared" si="24"/>
        <v>0</v>
      </c>
      <c r="M276" s="2" t="str">
        <f t="shared" si="21"/>
        <v>Jul</v>
      </c>
    </row>
    <row r="277" spans="1:13" x14ac:dyDescent="0.2">
      <c r="A277" s="1">
        <v>45139</v>
      </c>
      <c r="B277" s="2">
        <v>306.13799999999998</v>
      </c>
      <c r="C277" s="2">
        <v>3.7</v>
      </c>
      <c r="D277" s="2">
        <v>5.33</v>
      </c>
      <c r="E277" s="8">
        <v>4.3388901479999999</v>
      </c>
      <c r="F277" s="3">
        <f>B277/B265 - 1</f>
        <v>3.7186358677607556E-2</v>
      </c>
      <c r="G277" s="3">
        <f>C277/100</f>
        <v>3.7000000000000005E-2</v>
      </c>
      <c r="H277" s="3">
        <f>D277/100</f>
        <v>5.33E-2</v>
      </c>
      <c r="I277" s="9">
        <f t="shared" si="20"/>
        <v>4.3388901479999999E-2</v>
      </c>
      <c r="J277" s="2">
        <f t="shared" si="22"/>
        <v>0</v>
      </c>
      <c r="K277" s="2">
        <f t="shared" si="23"/>
        <v>1</v>
      </c>
      <c r="L277" s="10">
        <f t="shared" si="24"/>
        <v>0</v>
      </c>
      <c r="M277" s="2" t="str">
        <f t="shared" si="21"/>
        <v>Aug</v>
      </c>
    </row>
    <row r="278" spans="1:13" x14ac:dyDescent="0.2">
      <c r="A278" s="1">
        <v>45170</v>
      </c>
      <c r="B278" s="2">
        <v>307.37400000000002</v>
      </c>
      <c r="C278" s="2">
        <v>3.8</v>
      </c>
      <c r="D278" s="2">
        <v>5.33</v>
      </c>
      <c r="E278" s="8">
        <v>4.3388901479999999</v>
      </c>
      <c r="F278" s="3">
        <f>B278/B266 - 1</f>
        <v>3.6950823322234427E-2</v>
      </c>
      <c r="G278" s="3">
        <f>C278/100</f>
        <v>3.7999999999999999E-2</v>
      </c>
      <c r="H278" s="3">
        <f>D278/100</f>
        <v>5.33E-2</v>
      </c>
      <c r="I278" s="9">
        <f t="shared" si="20"/>
        <v>4.3388901479999999E-2</v>
      </c>
      <c r="J278" s="2">
        <f t="shared" si="22"/>
        <v>0</v>
      </c>
      <c r="K278" s="2">
        <f t="shared" si="23"/>
        <v>1</v>
      </c>
      <c r="L278" s="10">
        <f t="shared" si="24"/>
        <v>0</v>
      </c>
      <c r="M278" s="2" t="str">
        <f t="shared" si="21"/>
        <v>Sep</v>
      </c>
    </row>
    <row r="279" spans="1:13" x14ac:dyDescent="0.2">
      <c r="A279" s="1">
        <v>45200</v>
      </c>
      <c r="B279" s="2">
        <v>307.65300000000002</v>
      </c>
      <c r="C279" s="2">
        <v>3.9</v>
      </c>
      <c r="D279" s="2">
        <v>5.33</v>
      </c>
      <c r="E279" s="8">
        <v>4.333393686</v>
      </c>
      <c r="F279" s="3">
        <f>B279/B267 - 1</f>
        <v>3.2465375076767167E-2</v>
      </c>
      <c r="G279" s="3">
        <f>C279/100</f>
        <v>3.9E-2</v>
      </c>
      <c r="H279" s="3">
        <f>D279/100</f>
        <v>5.33E-2</v>
      </c>
      <c r="I279" s="9">
        <f t="shared" si="20"/>
        <v>4.3333936859999998E-2</v>
      </c>
      <c r="J279" s="2">
        <f t="shared" si="22"/>
        <v>0</v>
      </c>
      <c r="K279" s="2">
        <f t="shared" si="23"/>
        <v>1</v>
      </c>
      <c r="L279" s="10">
        <f t="shared" si="24"/>
        <v>0</v>
      </c>
      <c r="M279" s="2" t="str">
        <f t="shared" si="21"/>
        <v>Oct</v>
      </c>
    </row>
    <row r="280" spans="1:13" x14ac:dyDescent="0.2">
      <c r="A280" s="1">
        <v>45231</v>
      </c>
      <c r="B280" s="2">
        <v>308.08699999999999</v>
      </c>
      <c r="C280" s="2">
        <v>3.7</v>
      </c>
      <c r="D280" s="2">
        <v>5.33</v>
      </c>
      <c r="E280" s="8">
        <v>4.333393686</v>
      </c>
      <c r="F280" s="3">
        <f>B280/B268 - 1</f>
        <v>3.139855644977696E-2</v>
      </c>
      <c r="G280" s="3">
        <f>C280/100</f>
        <v>3.7000000000000005E-2</v>
      </c>
      <c r="H280" s="3">
        <f>D280/100</f>
        <v>5.33E-2</v>
      </c>
      <c r="I280" s="9">
        <f t="shared" si="20"/>
        <v>4.3333936859999998E-2</v>
      </c>
      <c r="J280" s="2">
        <f t="shared" si="22"/>
        <v>0</v>
      </c>
      <c r="K280" s="2">
        <f t="shared" si="23"/>
        <v>1</v>
      </c>
      <c r="L280" s="10">
        <f t="shared" si="24"/>
        <v>0</v>
      </c>
      <c r="M280" s="2" t="str">
        <f t="shared" si="21"/>
        <v>Nov</v>
      </c>
    </row>
    <row r="281" spans="1:13" x14ac:dyDescent="0.2">
      <c r="A281" s="1">
        <v>45261</v>
      </c>
      <c r="B281" s="2">
        <v>308.73500000000001</v>
      </c>
      <c r="C281" s="2">
        <v>3.8</v>
      </c>
      <c r="D281" s="2">
        <v>5.33</v>
      </c>
      <c r="E281" s="8">
        <v>4.333393686</v>
      </c>
      <c r="F281" s="3">
        <f>B281/B269 - 1</f>
        <v>3.322200208829762E-2</v>
      </c>
      <c r="G281" s="3">
        <f>C281/100</f>
        <v>3.7999999999999999E-2</v>
      </c>
      <c r="H281" s="3">
        <f>D281/100</f>
        <v>5.33E-2</v>
      </c>
      <c r="I281" s="9">
        <f t="shared" si="20"/>
        <v>4.3333936859999998E-2</v>
      </c>
      <c r="J281" s="2">
        <f t="shared" si="22"/>
        <v>0</v>
      </c>
      <c r="K281" s="2">
        <f t="shared" si="23"/>
        <v>1</v>
      </c>
      <c r="L281" s="10">
        <f t="shared" si="24"/>
        <v>0</v>
      </c>
      <c r="M281" s="2" t="str">
        <f t="shared" si="21"/>
        <v>Dec</v>
      </c>
    </row>
    <row r="282" spans="1:13" x14ac:dyDescent="0.2">
      <c r="A282" s="1">
        <v>45292</v>
      </c>
      <c r="B282" s="2">
        <v>309.79399999999998</v>
      </c>
      <c r="C282" s="2">
        <v>3.7</v>
      </c>
      <c r="D282" s="2">
        <v>5.33</v>
      </c>
      <c r="E282" s="8">
        <v>4.3274797449999998</v>
      </c>
      <c r="F282" s="3">
        <f>B282/B270 - 1</f>
        <v>3.1079425939238847E-2</v>
      </c>
      <c r="G282" s="3">
        <f>C282/100</f>
        <v>3.7000000000000005E-2</v>
      </c>
      <c r="H282" s="3">
        <f>D282/100</f>
        <v>5.33E-2</v>
      </c>
      <c r="I282" s="9">
        <f t="shared" si="20"/>
        <v>4.3274797449999999E-2</v>
      </c>
      <c r="J282" s="2">
        <f t="shared" si="22"/>
        <v>0</v>
      </c>
      <c r="K282" s="2">
        <f t="shared" si="23"/>
        <v>1</v>
      </c>
      <c r="L282" s="10">
        <f t="shared" si="24"/>
        <v>0</v>
      </c>
      <c r="M282" s="2" t="str">
        <f t="shared" si="21"/>
        <v>Jan 2024</v>
      </c>
    </row>
    <row r="283" spans="1:13" x14ac:dyDescent="0.2">
      <c r="A283" s="1">
        <v>45323</v>
      </c>
      <c r="B283" s="2">
        <v>311.02199999999999</v>
      </c>
      <c r="C283" s="2">
        <v>3.9</v>
      </c>
      <c r="D283" s="2">
        <v>5.33</v>
      </c>
      <c r="E283" s="8">
        <v>4.3274797449999998</v>
      </c>
      <c r="F283" s="3">
        <f>B283/B271 - 1</f>
        <v>3.1664212076583098E-2</v>
      </c>
      <c r="G283" s="3">
        <f>C283/100</f>
        <v>3.9E-2</v>
      </c>
      <c r="H283" s="3">
        <f>D283/100</f>
        <v>5.33E-2</v>
      </c>
      <c r="I283" s="9">
        <f t="shared" si="20"/>
        <v>4.3274797449999999E-2</v>
      </c>
      <c r="J283" s="2">
        <f t="shared" si="22"/>
        <v>0</v>
      </c>
      <c r="K283" s="2">
        <f t="shared" si="23"/>
        <v>1</v>
      </c>
      <c r="L283" s="10">
        <f t="shared" si="24"/>
        <v>0</v>
      </c>
      <c r="M283" s="2" t="str">
        <f t="shared" si="21"/>
        <v>Feb</v>
      </c>
    </row>
    <row r="284" spans="1:13" x14ac:dyDescent="0.2">
      <c r="A284" s="1">
        <v>45352</v>
      </c>
      <c r="B284" s="2">
        <v>312.10700000000003</v>
      </c>
      <c r="C284" s="2">
        <v>3.9</v>
      </c>
      <c r="D284" s="2">
        <v>5.33</v>
      </c>
      <c r="E284" s="8">
        <v>4.3274797449999998</v>
      </c>
      <c r="F284" s="3">
        <f>B284/B272 - 1</f>
        <v>3.4690014354717524E-2</v>
      </c>
      <c r="G284" s="3">
        <f>C284/100</f>
        <v>3.9E-2</v>
      </c>
      <c r="H284" s="3">
        <f>D284/100</f>
        <v>5.33E-2</v>
      </c>
      <c r="I284" s="9">
        <f t="shared" si="20"/>
        <v>4.3274797449999999E-2</v>
      </c>
      <c r="J284" s="2">
        <f t="shared" si="22"/>
        <v>0</v>
      </c>
      <c r="K284" s="2">
        <f t="shared" si="23"/>
        <v>1</v>
      </c>
      <c r="L284" s="10">
        <f t="shared" si="24"/>
        <v>0</v>
      </c>
      <c r="M284" s="2" t="str">
        <f t="shared" si="21"/>
        <v>Mar</v>
      </c>
    </row>
    <row r="285" spans="1:13" x14ac:dyDescent="0.2">
      <c r="A285" s="1">
        <v>45383</v>
      </c>
      <c r="B285" s="2">
        <v>313.01600000000002</v>
      </c>
      <c r="C285" s="2">
        <v>3.9</v>
      </c>
      <c r="D285" s="2">
        <v>5.33</v>
      </c>
      <c r="E285" s="8">
        <v>4.3211204839999997</v>
      </c>
      <c r="F285" s="3">
        <f>B285/B273 - 1</f>
        <v>3.3540471111874304E-2</v>
      </c>
      <c r="G285" s="3">
        <f>C285/100</f>
        <v>3.9E-2</v>
      </c>
      <c r="H285" s="3">
        <f>D285/100</f>
        <v>5.33E-2</v>
      </c>
      <c r="I285" s="9">
        <f t="shared" si="20"/>
        <v>4.3211204839999996E-2</v>
      </c>
      <c r="J285" s="2">
        <f t="shared" si="22"/>
        <v>0</v>
      </c>
      <c r="K285" s="2">
        <f t="shared" si="23"/>
        <v>1</v>
      </c>
      <c r="L285" s="10">
        <f t="shared" si="24"/>
        <v>0</v>
      </c>
      <c r="M285" s="2" t="str">
        <f t="shared" si="21"/>
        <v>Apr</v>
      </c>
    </row>
    <row r="286" spans="1:13" x14ac:dyDescent="0.2">
      <c r="A286" s="1">
        <v>45413</v>
      </c>
      <c r="B286" s="2">
        <v>313.14</v>
      </c>
      <c r="C286" s="2">
        <v>4</v>
      </c>
      <c r="D286" s="2">
        <v>5.33</v>
      </c>
      <c r="E286" s="8">
        <v>4.3211204839999997</v>
      </c>
      <c r="F286" s="3">
        <f>B286/B274 - 1</f>
        <v>3.238866396761142E-2</v>
      </c>
      <c r="G286" s="3">
        <f>C286/100</f>
        <v>0.04</v>
      </c>
      <c r="H286" s="3">
        <f>D286/100</f>
        <v>5.33E-2</v>
      </c>
      <c r="I286" s="9">
        <f t="shared" si="20"/>
        <v>4.3211204839999996E-2</v>
      </c>
      <c r="J286" s="2">
        <f t="shared" si="22"/>
        <v>0</v>
      </c>
      <c r="K286" s="2">
        <f t="shared" si="23"/>
        <v>1</v>
      </c>
      <c r="L286" s="10">
        <f t="shared" si="24"/>
        <v>0</v>
      </c>
      <c r="M286" s="2" t="str">
        <f t="shared" si="21"/>
        <v>May</v>
      </c>
    </row>
    <row r="287" spans="1:13" x14ac:dyDescent="0.2">
      <c r="A287" s="1">
        <v>45444</v>
      </c>
      <c r="B287" s="2">
        <v>313.13099999999997</v>
      </c>
      <c r="C287" s="2">
        <v>4.0999999999999996</v>
      </c>
      <c r="D287" s="2">
        <v>5.33</v>
      </c>
      <c r="E287" s="8">
        <v>4.3211204839999997</v>
      </c>
      <c r="F287" s="3">
        <f>B287/B275 - 1</f>
        <v>2.9700853998204435E-2</v>
      </c>
      <c r="G287" s="3">
        <f>C287/100</f>
        <v>4.0999999999999995E-2</v>
      </c>
      <c r="H287" s="3">
        <f>D287/100</f>
        <v>5.33E-2</v>
      </c>
      <c r="I287" s="9">
        <f t="shared" si="20"/>
        <v>4.3211204839999996E-2</v>
      </c>
      <c r="J287" s="2">
        <f t="shared" si="22"/>
        <v>1</v>
      </c>
      <c r="K287" s="2">
        <f t="shared" si="23"/>
        <v>1</v>
      </c>
      <c r="L287" s="10">
        <f t="shared" si="24"/>
        <v>1</v>
      </c>
      <c r="M287" s="2" t="str">
        <f t="shared" si="21"/>
        <v>Jun</v>
      </c>
    </row>
    <row r="288" spans="1:13" x14ac:dyDescent="0.2">
      <c r="A288" s="1">
        <v>45474</v>
      </c>
      <c r="B288" s="2">
        <v>313.56599999999997</v>
      </c>
      <c r="C288" s="2">
        <v>4.2</v>
      </c>
      <c r="D288" s="2">
        <v>5.33</v>
      </c>
      <c r="E288" s="8">
        <v>4.3225543809999998</v>
      </c>
      <c r="F288" s="3">
        <f>B288/B276 - 1</f>
        <v>2.9384633061405374E-2</v>
      </c>
      <c r="G288" s="3">
        <f>C288/100</f>
        <v>4.2000000000000003E-2</v>
      </c>
      <c r="H288" s="3">
        <f>D288/100</f>
        <v>5.33E-2</v>
      </c>
      <c r="I288" s="9">
        <f t="shared" si="20"/>
        <v>4.3225543809999996E-2</v>
      </c>
      <c r="J288" s="2">
        <f t="shared" si="22"/>
        <v>1</v>
      </c>
      <c r="K288" s="2">
        <f t="shared" si="23"/>
        <v>1</v>
      </c>
      <c r="L288" s="10">
        <f t="shared" si="24"/>
        <v>1</v>
      </c>
      <c r="M288" s="2" t="str">
        <f t="shared" si="21"/>
        <v>Jul</v>
      </c>
    </row>
    <row r="289" spans="1:13" x14ac:dyDescent="0.2">
      <c r="A289" s="1">
        <v>45505</v>
      </c>
      <c r="B289" s="2">
        <v>314.13099999999997</v>
      </c>
      <c r="C289" s="2">
        <v>4.2</v>
      </c>
      <c r="D289" s="2">
        <v>5.33</v>
      </c>
      <c r="E289" s="8">
        <v>4.3225543809999998</v>
      </c>
      <c r="F289" s="3">
        <f>B289/B277 - 1</f>
        <v>2.6109140322338353E-2</v>
      </c>
      <c r="G289" s="3">
        <f>C289/100</f>
        <v>4.2000000000000003E-2</v>
      </c>
      <c r="H289" s="3">
        <f>D289/100</f>
        <v>5.33E-2</v>
      </c>
      <c r="I289" s="9">
        <f t="shared" si="20"/>
        <v>4.3225543809999996E-2</v>
      </c>
      <c r="J289" s="2">
        <f t="shared" si="22"/>
        <v>1</v>
      </c>
      <c r="K289" s="2">
        <f t="shared" si="23"/>
        <v>1</v>
      </c>
      <c r="L289" s="10">
        <f t="shared" si="24"/>
        <v>1</v>
      </c>
      <c r="M289" s="2" t="str">
        <f t="shared" si="21"/>
        <v>Aug</v>
      </c>
    </row>
    <row r="290" spans="1:13" x14ac:dyDescent="0.2">
      <c r="A290" s="1">
        <v>45536</v>
      </c>
      <c r="B290" s="2">
        <v>314.851</v>
      </c>
      <c r="C290" s="2">
        <v>4.0999999999999996</v>
      </c>
      <c r="D290" s="2">
        <v>5.13</v>
      </c>
      <c r="E290" s="8">
        <v>4.3225543809999998</v>
      </c>
      <c r="F290" s="3">
        <f>B290/B278 - 1</f>
        <v>2.4325414641446441E-2</v>
      </c>
      <c r="G290" s="3">
        <f>C290/100</f>
        <v>4.0999999999999995E-2</v>
      </c>
      <c r="H290" s="3">
        <f>D290/100</f>
        <v>5.1299999999999998E-2</v>
      </c>
      <c r="I290" s="9">
        <f t="shared" si="20"/>
        <v>4.3225543809999996E-2</v>
      </c>
      <c r="J290" s="2">
        <f t="shared" si="22"/>
        <v>1</v>
      </c>
      <c r="K290" s="2">
        <f t="shared" si="23"/>
        <v>1</v>
      </c>
      <c r="L290" s="10">
        <f t="shared" si="24"/>
        <v>1</v>
      </c>
      <c r="M290" s="2" t="str">
        <f t="shared" si="21"/>
        <v>Sep</v>
      </c>
    </row>
    <row r="291" spans="1:13" x14ac:dyDescent="0.2">
      <c r="A291" s="1">
        <v>45566</v>
      </c>
      <c r="B291" s="2">
        <v>315.56400000000002</v>
      </c>
      <c r="C291" s="2">
        <v>4.0999999999999996</v>
      </c>
      <c r="D291" s="2">
        <v>4.83</v>
      </c>
      <c r="E291" s="8">
        <v>4.3216730180000003</v>
      </c>
      <c r="F291" s="3">
        <f>B291/B279 - 1</f>
        <v>2.5714034967967203E-2</v>
      </c>
      <c r="G291" s="3">
        <f>C291/100</f>
        <v>4.0999999999999995E-2</v>
      </c>
      <c r="H291" s="3">
        <f>D291/100</f>
        <v>4.8300000000000003E-2</v>
      </c>
      <c r="I291" s="9">
        <f t="shared" si="20"/>
        <v>4.3216730180000003E-2</v>
      </c>
      <c r="J291" s="2">
        <f t="shared" si="22"/>
        <v>1</v>
      </c>
      <c r="K291" s="2">
        <f t="shared" si="23"/>
        <v>1</v>
      </c>
      <c r="L291" s="10">
        <f t="shared" si="24"/>
        <v>1</v>
      </c>
      <c r="M291" s="2" t="str">
        <f t="shared" si="21"/>
        <v>Oct</v>
      </c>
    </row>
    <row r="292" spans="1:13" x14ac:dyDescent="0.2">
      <c r="A292" s="1">
        <v>45597</v>
      </c>
      <c r="B292" s="2">
        <v>316.44900000000001</v>
      </c>
      <c r="C292" s="2">
        <v>4.2</v>
      </c>
      <c r="D292" s="2">
        <v>4.6399999999999997</v>
      </c>
      <c r="E292" s="8">
        <v>4.3216730180000003</v>
      </c>
      <c r="F292" s="3">
        <f>B292/B280 - 1</f>
        <v>2.7141684004842848E-2</v>
      </c>
      <c r="G292" s="3">
        <f>C292/100</f>
        <v>4.2000000000000003E-2</v>
      </c>
      <c r="H292" s="3">
        <f>D292/100</f>
        <v>4.6399999999999997E-2</v>
      </c>
      <c r="I292" s="9">
        <f t="shared" si="20"/>
        <v>4.3216730180000003E-2</v>
      </c>
      <c r="J292" s="2">
        <f t="shared" si="22"/>
        <v>1</v>
      </c>
      <c r="K292" s="2">
        <f t="shared" si="23"/>
        <v>1</v>
      </c>
      <c r="L292" s="10">
        <f t="shared" si="24"/>
        <v>1</v>
      </c>
      <c r="M292" s="2" t="str">
        <f t="shared" si="21"/>
        <v>Nov</v>
      </c>
    </row>
    <row r="293" spans="1:13" x14ac:dyDescent="0.2">
      <c r="A293" s="1">
        <v>45627</v>
      </c>
      <c r="B293" s="2">
        <v>317.60300000000001</v>
      </c>
      <c r="C293" s="2">
        <v>4.0999999999999996</v>
      </c>
      <c r="D293" s="2">
        <v>4.4800000000000004</v>
      </c>
      <c r="E293" s="8">
        <v>4.3216730180000003</v>
      </c>
      <c r="F293" s="3">
        <f>B293/B281 - 1</f>
        <v>2.872366268806581E-2</v>
      </c>
      <c r="G293" s="3">
        <f>C293/100</f>
        <v>4.0999999999999995E-2</v>
      </c>
      <c r="H293" s="3">
        <f>D293/100</f>
        <v>4.4800000000000006E-2</v>
      </c>
      <c r="I293" s="9">
        <f t="shared" si="20"/>
        <v>4.3216730180000003E-2</v>
      </c>
      <c r="J293" s="2">
        <f t="shared" si="22"/>
        <v>1</v>
      </c>
      <c r="K293" s="2">
        <f t="shared" si="23"/>
        <v>1</v>
      </c>
      <c r="L293" s="10">
        <f t="shared" si="24"/>
        <v>1</v>
      </c>
      <c r="M293" s="2" t="str">
        <f t="shared" si="21"/>
        <v>Dec</v>
      </c>
    </row>
    <row r="294" spans="1:13" x14ac:dyDescent="0.2">
      <c r="A294" s="1">
        <v>45658</v>
      </c>
      <c r="B294" s="2">
        <v>319.08600000000001</v>
      </c>
      <c r="C294" s="2">
        <v>4</v>
      </c>
      <c r="D294" s="2">
        <v>4.33</v>
      </c>
      <c r="E294" s="8">
        <v>4.3202481659999998</v>
      </c>
      <c r="F294" s="3">
        <f>B294/B282 - 1</f>
        <v>2.9994125128311122E-2</v>
      </c>
      <c r="G294" s="3">
        <f>C294/100</f>
        <v>0.04</v>
      </c>
      <c r="H294" s="3">
        <f>D294/100</f>
        <v>4.3299999999999998E-2</v>
      </c>
      <c r="I294" s="9">
        <f t="shared" si="20"/>
        <v>4.320248166E-2</v>
      </c>
      <c r="J294" s="2">
        <f t="shared" si="22"/>
        <v>1</v>
      </c>
      <c r="K294" s="2">
        <f t="shared" si="23"/>
        <v>1</v>
      </c>
      <c r="L294" s="10">
        <f t="shared" si="24"/>
        <v>1</v>
      </c>
      <c r="M294" s="2" t="str">
        <f t="shared" si="21"/>
        <v>Jan 2025</v>
      </c>
    </row>
    <row r="295" spans="1:13" x14ac:dyDescent="0.2">
      <c r="A295" s="1">
        <v>45689</v>
      </c>
      <c r="B295" s="2">
        <v>319.77499999999998</v>
      </c>
      <c r="C295" s="2">
        <v>4.0999999999999996</v>
      </c>
      <c r="D295" s="2">
        <v>4.33</v>
      </c>
      <c r="E295" s="8">
        <v>4.3202481659999998</v>
      </c>
      <c r="F295" s="3">
        <f>B295/B283 - 1</f>
        <v>2.8142703731568686E-2</v>
      </c>
      <c r="G295" s="3">
        <f>C295/100</f>
        <v>4.0999999999999995E-2</v>
      </c>
      <c r="H295" s="3">
        <f>D295/100</f>
        <v>4.3299999999999998E-2</v>
      </c>
      <c r="I295" s="9">
        <f t="shared" si="20"/>
        <v>4.320248166E-2</v>
      </c>
      <c r="J295" s="2">
        <f t="shared" si="22"/>
        <v>1</v>
      </c>
      <c r="K295" s="2">
        <f t="shared" si="23"/>
        <v>1</v>
      </c>
      <c r="L295" s="10">
        <f t="shared" si="24"/>
        <v>1</v>
      </c>
      <c r="M295" s="2" t="str">
        <f t="shared" si="21"/>
        <v>Feb</v>
      </c>
    </row>
    <row r="296" spans="1:13" x14ac:dyDescent="0.2">
      <c r="A296" s="1">
        <v>45717</v>
      </c>
      <c r="B296" s="2">
        <v>319.61500000000001</v>
      </c>
      <c r="C296" s="2">
        <v>4.2</v>
      </c>
      <c r="D296" s="2">
        <v>4.33</v>
      </c>
      <c r="E296" s="8">
        <v>4.3202481659999998</v>
      </c>
      <c r="F296" s="3">
        <f>B296/B284 - 1</f>
        <v>2.4055852640280317E-2</v>
      </c>
      <c r="G296" s="3">
        <f>C296/100</f>
        <v>4.2000000000000003E-2</v>
      </c>
      <c r="H296" s="3">
        <f>D296/100</f>
        <v>4.3299999999999998E-2</v>
      </c>
      <c r="I296" s="9">
        <f t="shared" si="20"/>
        <v>4.320248166E-2</v>
      </c>
      <c r="J296" s="2">
        <f t="shared" si="22"/>
        <v>1</v>
      </c>
      <c r="K296" s="2">
        <f t="shared" si="23"/>
        <v>1</v>
      </c>
      <c r="L296" s="10">
        <f t="shared" si="24"/>
        <v>1</v>
      </c>
      <c r="M296" s="2" t="str">
        <f t="shared" si="21"/>
        <v>Mar</v>
      </c>
    </row>
    <row r="297" spans="1:13" x14ac:dyDescent="0.2">
      <c r="A297" s="1">
        <v>45748</v>
      </c>
      <c r="B297" s="2">
        <v>320.32100000000003</v>
      </c>
      <c r="C297" s="2">
        <v>4.2</v>
      </c>
      <c r="D297" s="2">
        <v>4.33</v>
      </c>
      <c r="E297" s="8">
        <v>4.318227512</v>
      </c>
      <c r="F297" s="3">
        <f>B297/B285 - 1</f>
        <v>2.3337465177498906E-2</v>
      </c>
      <c r="G297" s="3">
        <f>C297/100</f>
        <v>4.2000000000000003E-2</v>
      </c>
      <c r="H297" s="3">
        <f>D297/100</f>
        <v>4.3299999999999998E-2</v>
      </c>
      <c r="I297" s="9">
        <f t="shared" si="20"/>
        <v>4.3182275120000002E-2</v>
      </c>
      <c r="J297" s="2">
        <f t="shared" si="22"/>
        <v>1</v>
      </c>
      <c r="K297" s="2">
        <f t="shared" si="23"/>
        <v>1</v>
      </c>
      <c r="L297" s="10">
        <f t="shared" si="24"/>
        <v>1</v>
      </c>
      <c r="M297" s="2" t="str">
        <f t="shared" si="21"/>
        <v>Apr</v>
      </c>
    </row>
    <row r="298" spans="1:13" x14ac:dyDescent="0.2">
      <c r="A298" s="1">
        <v>45778</v>
      </c>
      <c r="B298" s="2">
        <v>320.58</v>
      </c>
      <c r="C298" s="2">
        <v>4.2</v>
      </c>
      <c r="D298" s="2">
        <v>4.33</v>
      </c>
      <c r="E298" s="8">
        <v>4.318227512</v>
      </c>
      <c r="F298" s="3">
        <f>B298/B286 - 1</f>
        <v>2.3759340869898393E-2</v>
      </c>
      <c r="G298" s="3">
        <f>C298/100</f>
        <v>4.2000000000000003E-2</v>
      </c>
      <c r="H298" s="3">
        <f>D298/100</f>
        <v>4.3299999999999998E-2</v>
      </c>
      <c r="I298" s="9">
        <f t="shared" si="20"/>
        <v>4.3182275120000002E-2</v>
      </c>
      <c r="J298" s="2">
        <f t="shared" si="22"/>
        <v>1</v>
      </c>
      <c r="K298" s="2">
        <f t="shared" si="23"/>
        <v>1</v>
      </c>
      <c r="L298" s="10">
        <f t="shared" si="24"/>
        <v>1</v>
      </c>
      <c r="M298" s="2" t="str">
        <f t="shared" si="21"/>
        <v>May</v>
      </c>
    </row>
    <row r="299" spans="1:13" x14ac:dyDescent="0.2">
      <c r="A299" s="1">
        <v>45809</v>
      </c>
      <c r="B299" s="2">
        <v>321.5</v>
      </c>
      <c r="C299" s="2">
        <v>4.0999999999999996</v>
      </c>
      <c r="D299" s="2">
        <v>4.33</v>
      </c>
      <c r="E299" s="8">
        <v>4.318227512</v>
      </c>
      <c r="F299" s="3">
        <f>B299/B287 - 1</f>
        <v>2.6726833178446263E-2</v>
      </c>
      <c r="G299" s="3">
        <f>C299/100</f>
        <v>4.0999999999999995E-2</v>
      </c>
      <c r="H299" s="3">
        <f>D299/100</f>
        <v>4.3299999999999998E-2</v>
      </c>
      <c r="I299" s="9">
        <f t="shared" si="20"/>
        <v>4.3182275120000002E-2</v>
      </c>
      <c r="J299" s="2">
        <f t="shared" si="22"/>
        <v>1</v>
      </c>
      <c r="K299" s="2">
        <f t="shared" si="23"/>
        <v>1</v>
      </c>
      <c r="L299" s="10">
        <f t="shared" si="24"/>
        <v>1</v>
      </c>
      <c r="M299" s="2" t="str">
        <f t="shared" si="21"/>
        <v>Jun</v>
      </c>
    </row>
    <row r="300" spans="1:13" x14ac:dyDescent="0.2">
      <c r="A300" s="1">
        <v>45839</v>
      </c>
      <c r="B300" s="2">
        <v>322.13200000000001</v>
      </c>
      <c r="C300" s="2">
        <v>4.2</v>
      </c>
      <c r="D300" s="2">
        <v>4.33</v>
      </c>
      <c r="E300" s="8">
        <v>4.3156079939999996</v>
      </c>
      <c r="F300" s="3">
        <f>B300/B288 - 1</f>
        <v>2.7318012794754543E-2</v>
      </c>
      <c r="G300" s="3">
        <f>C300/100</f>
        <v>4.2000000000000003E-2</v>
      </c>
      <c r="H300" s="3">
        <f>D300/100</f>
        <v>4.3299999999999998E-2</v>
      </c>
      <c r="I300" s="9">
        <f t="shared" si="20"/>
        <v>4.3156079939999994E-2</v>
      </c>
      <c r="J300" s="2">
        <f t="shared" si="22"/>
        <v>1</v>
      </c>
      <c r="L300" s="10">
        <f t="shared" si="24"/>
        <v>0</v>
      </c>
      <c r="M300" s="2" t="str">
        <f t="shared" si="21"/>
        <v>Jul</v>
      </c>
    </row>
    <row r="301" spans="1:13" x14ac:dyDescent="0.2">
      <c r="A301" s="1">
        <v>45870</v>
      </c>
      <c r="B301" s="2">
        <v>323.36399999999998</v>
      </c>
      <c r="C301" s="2">
        <v>4.3</v>
      </c>
      <c r="D301" s="2">
        <v>4.33</v>
      </c>
      <c r="E301" s="8">
        <v>4.3156079939999996</v>
      </c>
      <c r="F301" s="3">
        <f>B301/B289 - 1</f>
        <v>2.9392196249335534E-2</v>
      </c>
      <c r="G301" s="3">
        <f>C301/100</f>
        <v>4.2999999999999997E-2</v>
      </c>
      <c r="H301" s="3">
        <f>D301/100</f>
        <v>4.3299999999999998E-2</v>
      </c>
      <c r="I301" s="9">
        <f t="shared" si="20"/>
        <v>4.3156079939999994E-2</v>
      </c>
      <c r="J301" s="2">
        <f t="shared" si="22"/>
        <v>1</v>
      </c>
      <c r="L301" s="10">
        <f t="shared" si="24"/>
        <v>0</v>
      </c>
      <c r="M301" s="2" t="str">
        <f t="shared" si="21"/>
        <v>Aug</v>
      </c>
    </row>
    <row r="302" spans="1:13" x14ac:dyDescent="0.2">
      <c r="K302" s="11" t="s">
        <v>14</v>
      </c>
      <c r="L302" s="4">
        <f>AVERAGE(L14:L301)</f>
        <v>0.22569444444444445</v>
      </c>
    </row>
    <row r="303" spans="1:13" x14ac:dyDescent="0.2">
      <c r="K303" s="11" t="s">
        <v>13</v>
      </c>
      <c r="L303" s="12">
        <f>1-L302</f>
        <v>0.77430555555555558</v>
      </c>
    </row>
  </sheetData>
  <hyperlinks>
    <hyperlink ref="J1" r:id="rId1" xr:uid="{F2E39BFD-4BDF-8443-A915-DB62C64BB821}"/>
    <hyperlink ref="K1" r:id="rId2" xr:uid="{16775E30-6CB9-DE47-849E-715E315447AD}"/>
  </hyperlinks>
  <pageMargins left="0.75" right="0.75" top="1" bottom="1" header="0.5" footer="0.5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macro_last25yrs_bls_fred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Cruz</dc:creator>
  <cp:lastModifiedBy>John Cruz</cp:lastModifiedBy>
  <dcterms:created xsi:type="dcterms:W3CDTF">2025-09-27T04:06:57Z</dcterms:created>
  <dcterms:modified xsi:type="dcterms:W3CDTF">2025-09-27T05:52:25Z</dcterms:modified>
</cp:coreProperties>
</file>